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/>
  <xr:revisionPtr revIDLastSave="0" documentId="8_{87DF3C1B-1CA6-4374-9FBC-B2BCBC622651}" xr6:coauthVersionLast="33" xr6:coauthVersionMax="33" xr10:uidLastSave="{00000000-0000-0000-0000-000000000000}"/>
  <bookViews>
    <workbookView xWindow="12000" yWindow="-15" windowWidth="12045" windowHeight="9825" tabRatio="793" firstSheet="6" activeTab="6" xr2:uid="{00000000-000D-0000-FFFF-FFFF00000000}"/>
  </bookViews>
  <sheets>
    <sheet name="Inversión agregada" sheetId="23" r:id="rId1"/>
    <sheet name="Fuentes de financiación" sheetId="21" r:id="rId2"/>
    <sheet name="Programas" sheetId="24" r:id="rId3"/>
    <sheet name="BOGOTÁ" sheetId="10" r:id="rId4"/>
    <sheet name="BARRANQUILLA" sheetId="11" r:id="rId5"/>
    <sheet name="MEDELLÍN" sheetId="22" r:id="rId6"/>
    <sheet name="SANTA MARTA" sheetId="9" r:id="rId7"/>
    <sheet name="CALI" sheetId="13" r:id="rId8"/>
    <sheet name="CARTAGENA" sheetId="20" r:id="rId9"/>
    <sheet name="PEREIRA" sheetId="8" r:id="rId10"/>
    <sheet name="CÚCUTA" sheetId="14" r:id="rId11"/>
    <sheet name="BUCARAMANGA" sheetId="12" r:id="rId12"/>
    <sheet name="MONTERÍA" sheetId="5" r:id="rId13"/>
    <sheet name="VALLEDUPAR" sheetId="17" r:id="rId14"/>
    <sheet name="PASTO" sheetId="19" r:id="rId15"/>
    <sheet name="IBAGUÉ" sheetId="6" r:id="rId16"/>
    <sheet name="NEIVA" sheetId="7" r:id="rId17"/>
    <sheet name="VILLAVICENCIO" sheetId="4" r:id="rId18"/>
    <sheet name="MANIZALES" sheetId="15" r:id="rId19"/>
    <sheet name="TUNJA" sheetId="16" r:id="rId20"/>
  </sheets>
  <definedNames>
    <definedName name="_xlnm._FilterDatabase" localSheetId="0" hidden="1">'Inversión agregada'!$B$12:$I$29</definedName>
  </definedNames>
  <calcPr calcId="179017"/>
</workbook>
</file>

<file path=xl/calcChain.xml><?xml version="1.0" encoding="utf-8"?>
<calcChain xmlns="http://schemas.openxmlformats.org/spreadsheetml/2006/main">
  <c r="H33" i="5" l="1"/>
  <c r="F33" i="5"/>
  <c r="C21" i="24" l="1"/>
  <c r="I13" i="23"/>
  <c r="C38" i="23"/>
  <c r="E39" i="23"/>
  <c r="F39" i="23"/>
  <c r="E40" i="23"/>
  <c r="C41" i="23"/>
  <c r="C42" i="23"/>
  <c r="E43" i="23"/>
  <c r="F43" i="23"/>
  <c r="E44" i="23"/>
  <c r="C45" i="23"/>
  <c r="C46" i="23"/>
  <c r="E47" i="23"/>
  <c r="F47" i="23"/>
  <c r="E48" i="23"/>
  <c r="C49" i="23"/>
  <c r="C50" i="23"/>
  <c r="E51" i="23"/>
  <c r="F51" i="23"/>
  <c r="E52" i="23"/>
  <c r="E36" i="23"/>
  <c r="D30" i="23"/>
  <c r="D39" i="23" s="1"/>
  <c r="E30" i="23"/>
  <c r="E38" i="23" s="1"/>
  <c r="F30" i="23"/>
  <c r="F38" i="23" s="1"/>
  <c r="G30" i="23"/>
  <c r="G37" i="23" s="1"/>
  <c r="H30" i="23"/>
  <c r="H37" i="23" s="1"/>
  <c r="C30" i="23"/>
  <c r="C37" i="23" s="1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D108" i="21"/>
  <c r="C108" i="21"/>
  <c r="D97" i="21"/>
  <c r="C97" i="21"/>
  <c r="D86" i="21"/>
  <c r="C86" i="21"/>
  <c r="D75" i="21"/>
  <c r="C75" i="21"/>
  <c r="D64" i="21"/>
  <c r="C64" i="21"/>
  <c r="D53" i="21"/>
  <c r="C53" i="21"/>
  <c r="D42" i="21"/>
  <c r="C42" i="21"/>
  <c r="D31" i="21"/>
  <c r="C31" i="21"/>
  <c r="D20" i="21"/>
  <c r="C20" i="21"/>
  <c r="G49" i="23" l="1"/>
  <c r="G45" i="23"/>
  <c r="G41" i="23"/>
  <c r="F37" i="23"/>
  <c r="C52" i="23"/>
  <c r="C51" i="23"/>
  <c r="F49" i="23"/>
  <c r="C48" i="23"/>
  <c r="C47" i="23"/>
  <c r="F45" i="23"/>
  <c r="C44" i="23"/>
  <c r="C43" i="23"/>
  <c r="F41" i="23"/>
  <c r="C40" i="23"/>
  <c r="C39" i="23"/>
  <c r="E37" i="23"/>
  <c r="G51" i="23"/>
  <c r="E50" i="23"/>
  <c r="E49" i="23"/>
  <c r="G47" i="23"/>
  <c r="E46" i="23"/>
  <c r="E45" i="23"/>
  <c r="G43" i="23"/>
  <c r="E42" i="23"/>
  <c r="E41" i="23"/>
  <c r="G39" i="23"/>
  <c r="C36" i="23"/>
  <c r="D36" i="23"/>
  <c r="H52" i="23"/>
  <c r="D52" i="23"/>
  <c r="H50" i="23"/>
  <c r="D50" i="23"/>
  <c r="H48" i="23"/>
  <c r="D48" i="23"/>
  <c r="H46" i="23"/>
  <c r="D46" i="23"/>
  <c r="H44" i="23"/>
  <c r="D44" i="23"/>
  <c r="H42" i="23"/>
  <c r="D42" i="23"/>
  <c r="H40" i="23"/>
  <c r="D40" i="23"/>
  <c r="H38" i="23"/>
  <c r="D38" i="23"/>
  <c r="H36" i="23"/>
  <c r="G36" i="23"/>
  <c r="G52" i="23"/>
  <c r="G50" i="23"/>
  <c r="G48" i="23"/>
  <c r="G46" i="23"/>
  <c r="G44" i="23"/>
  <c r="G42" i="23"/>
  <c r="G40" i="23"/>
  <c r="G38" i="23"/>
  <c r="D37" i="23"/>
  <c r="F36" i="23"/>
  <c r="F52" i="23"/>
  <c r="H51" i="23"/>
  <c r="D51" i="23"/>
  <c r="F50" i="23"/>
  <c r="H49" i="23"/>
  <c r="D49" i="23"/>
  <c r="F48" i="23"/>
  <c r="H47" i="23"/>
  <c r="D47" i="23"/>
  <c r="F46" i="23"/>
  <c r="H45" i="23"/>
  <c r="D45" i="23"/>
  <c r="F44" i="23"/>
  <c r="H43" i="23"/>
  <c r="D43" i="23"/>
  <c r="F42" i="23"/>
  <c r="H41" i="23"/>
  <c r="D41" i="23"/>
  <c r="F40" i="23"/>
  <c r="H39" i="23"/>
  <c r="D7" i="21"/>
  <c r="D8" i="21"/>
  <c r="D9" i="21"/>
  <c r="D10" i="21"/>
  <c r="C10" i="21"/>
  <c r="C9" i="21"/>
  <c r="C8" i="21"/>
  <c r="C7" i="21"/>
  <c r="D11" i="21" l="1"/>
  <c r="C11" i="21"/>
</calcChain>
</file>

<file path=xl/sharedStrings.xml><?xml version="1.0" encoding="utf-8"?>
<sst xmlns="http://schemas.openxmlformats.org/spreadsheetml/2006/main" count="945" uniqueCount="584">
  <si>
    <t>Acuerdo N. 293 del 31 de mayo del 2016</t>
  </si>
  <si>
    <t>"UNIDOS PODEMOS"</t>
  </si>
  <si>
    <t>Niveles del Plan de Desarrollo</t>
  </si>
  <si>
    <t>SGP</t>
  </si>
  <si>
    <t>Regalías</t>
  </si>
  <si>
    <t>Cofinanciación Ecopetrol</t>
  </si>
  <si>
    <t>COLJUEGOS</t>
  </si>
  <si>
    <t>FOSYGA</t>
  </si>
  <si>
    <t>Rentas cedidas</t>
  </si>
  <si>
    <t>Tasa del aprovechamiento del espacio público</t>
  </si>
  <si>
    <t>Crédito</t>
  </si>
  <si>
    <t>Cofinanciación</t>
  </si>
  <si>
    <t>ICLD</t>
  </si>
  <si>
    <t>Ingresos Corrientes de Libre Destinación (ICLD)</t>
  </si>
  <si>
    <t>Ingresos Corrientes de Destinación Específica (ICDE)</t>
  </si>
  <si>
    <t>Sector</t>
  </si>
  <si>
    <t>Vivienda incluyente</t>
  </si>
  <si>
    <t>Política</t>
  </si>
  <si>
    <t>Acceso a una vivienda apropiada e integralmente sostenible con inclusión</t>
  </si>
  <si>
    <t>Programa</t>
  </si>
  <si>
    <t>Unidos podemos gestionar viviendas para hogares</t>
  </si>
  <si>
    <t>Agua potable y saneamiento básico</t>
  </si>
  <si>
    <t>Servicios públicos con calidad</t>
  </si>
  <si>
    <t>Unidos podemos mejorar la prestación del servicio de acueducto y alcantarillado municipal</t>
  </si>
  <si>
    <t>Agua potable y saneamiento básico comunitario y privado</t>
  </si>
  <si>
    <t>Infraestructura Vial</t>
  </si>
  <si>
    <t>Malla vial en óptimas condiciones</t>
  </si>
  <si>
    <t>Unidos podemos diseñar infraestructura vial</t>
  </si>
  <si>
    <t>Unidos podemos con la infraestructura vial</t>
  </si>
  <si>
    <t>Municipios conectados</t>
  </si>
  <si>
    <t>Unidos podemos con nuevos sistemas de transporte público regional</t>
  </si>
  <si>
    <t>Equipamiento municipal</t>
  </si>
  <si>
    <t>Equipamientos modernos y accesibles</t>
  </si>
  <si>
    <t>Unidos podemos diseñar equipamiento municipal</t>
  </si>
  <si>
    <t>Unidos podemos con el equipamiento municipal</t>
  </si>
  <si>
    <t>Municipio electrificado e iluminado</t>
  </si>
  <si>
    <t>Unidos podemos diseñar electrificación</t>
  </si>
  <si>
    <t>Unidos podemos fortalecer la electrificación e iluminación</t>
  </si>
  <si>
    <t>Movilidad y transporte</t>
  </si>
  <si>
    <t>Movilidad sostenible, segura e inteligente. Priorizando al peaton y al ciclista</t>
  </si>
  <si>
    <t>Unidos podemos mejorar la seguridad vial en Villavicencio</t>
  </si>
  <si>
    <t>Unidos podemos mejorar la seguridad vial en Villaviencio 2</t>
  </si>
  <si>
    <t>Recuperación del espacio público</t>
  </si>
  <si>
    <t>Fometar el incremento y disponibilidad del espacio público para los habitantes de Villavicencio</t>
  </si>
  <si>
    <t>Unidos podemos disponer de más espacio público verde y recreativo</t>
  </si>
  <si>
    <t>Medio ambiente envolvente</t>
  </si>
  <si>
    <t>Disponibilidad de recurso hídrico</t>
  </si>
  <si>
    <t>Unidos podemos gestionar un ambiente sostenible</t>
  </si>
  <si>
    <t>Gestión del riesgo y cambio climático</t>
  </si>
  <si>
    <t>Salvar vidas con acciones ambientales</t>
  </si>
  <si>
    <t>Unidos podemos salvar vidas con la gestión integral del riesgo de desastres</t>
  </si>
  <si>
    <t>Desarrollo territorial</t>
  </si>
  <si>
    <t>Gestión integral del territorio</t>
  </si>
  <si>
    <t>Unidos podemos ordenar el desarrollo municipal sostenible y competititivo</t>
  </si>
  <si>
    <t>Movilidad</t>
  </si>
  <si>
    <t>Servicios Públicos</t>
  </si>
  <si>
    <t xml:space="preserve">Vivienda  </t>
  </si>
  <si>
    <t>Hábitat</t>
  </si>
  <si>
    <t>Espacio Público</t>
  </si>
  <si>
    <t>Gestión de riesgos y determinantes ambientales</t>
  </si>
  <si>
    <t>Desarrollo Urbano</t>
  </si>
  <si>
    <t>Total PND</t>
  </si>
  <si>
    <t>Acuerdo N.014 del 26 de mayo 2016</t>
  </si>
  <si>
    <t>MONTERÍA ADELANTE 2016-2019</t>
  </si>
  <si>
    <t>Vivienda</t>
  </si>
  <si>
    <t>Subprograma</t>
  </si>
  <si>
    <t>Propios</t>
  </si>
  <si>
    <t>Otras fuentes de financiación</t>
  </si>
  <si>
    <t>Medio ambiente</t>
  </si>
  <si>
    <t>Montería ciudad verde y sostenible</t>
  </si>
  <si>
    <t>Movilidad urbana sostenible</t>
  </si>
  <si>
    <t>Vías inteligentes para una Montería conectada</t>
  </si>
  <si>
    <t>Creación y recuperación de espacios públicos y zonas verdes</t>
  </si>
  <si>
    <t>Planeación para el desarrollo urbano sostenible</t>
  </si>
  <si>
    <t>Consciencia verde</t>
  </si>
  <si>
    <t>Conservación y protección del medio ambiente</t>
  </si>
  <si>
    <t>Conocimiento del riesgo</t>
  </si>
  <si>
    <t>Gestión del riesgo</t>
  </si>
  <si>
    <t>Planeación para el desarrollo sostenible</t>
  </si>
  <si>
    <t>Desarrollo urbano</t>
  </si>
  <si>
    <t>Infraestructura</t>
  </si>
  <si>
    <t>Pensando en grande</t>
  </si>
  <si>
    <t>Total</t>
  </si>
  <si>
    <t>Control urbano</t>
  </si>
  <si>
    <t>Total Plan de Desarrollo</t>
  </si>
  <si>
    <t>Gestión integral de residuos sólidos</t>
  </si>
  <si>
    <t>Hábitat sostenible y viviendas saludables para una Montería adelante</t>
  </si>
  <si>
    <t>Mejorando nuestras viviendas</t>
  </si>
  <si>
    <t>Vivienda nueva</t>
  </si>
  <si>
    <t>Titularización de predios</t>
  </si>
  <si>
    <t>Conexión inteligente: Mejorar el estado de las vías urbanas y senderos peatonales que conectan las comunas para mejorar la movilidad vehicular y peatonal en la ciudad</t>
  </si>
  <si>
    <t>Servicios públicos y calidad de vida</t>
  </si>
  <si>
    <t>Montería más iluminada</t>
  </si>
  <si>
    <t>Redes de alcantarillado</t>
  </si>
  <si>
    <t>Movilidad inteligente</t>
  </si>
  <si>
    <t>Montenerianos con agua potable</t>
  </si>
  <si>
    <t>Seguridad vial y prevención</t>
  </si>
  <si>
    <t>Control y vigilancia</t>
  </si>
  <si>
    <t>Plan local de seguridad vial</t>
  </si>
  <si>
    <t>POR IBAGUÉ CON TODO EL CORAZÓN 
2016 — 2019</t>
  </si>
  <si>
    <t>Recursos Públicos</t>
  </si>
  <si>
    <t>Otros</t>
  </si>
  <si>
    <t>EJE: DESARROLLO TERRITORIAL</t>
  </si>
  <si>
    <t>VIVIENDA Y ENTORNO PARA UNA CIUDAD AMIGABLE CON EL MEDIO AMBIENTE</t>
  </si>
  <si>
    <t>Con mi casa en el corazón</t>
  </si>
  <si>
    <t>VÍAS, TRANSPORTE Y MOVILIDAD SOSTENIBLE E INCLUYENTE</t>
  </si>
  <si>
    <t xml:space="preserve">Sistema estratégico de transporte público (SETP) para una ciudad moderna </t>
  </si>
  <si>
    <t>Cultura ciudadana para la seguridad vial</t>
  </si>
  <si>
    <t>Movilidad para la gente y para la vida</t>
  </si>
  <si>
    <t>Infraestructura para la competitividad y el desarrollo sostenible</t>
  </si>
  <si>
    <t>Modernización institucional para el desempeño eficiente transparente</t>
  </si>
  <si>
    <t>IBAGUÉ CON SERVICIOS PÚBLICOS EFICIENTES</t>
  </si>
  <si>
    <t xml:space="preserve">Alumbrado Público Innovador y protector del Medio Ambiente </t>
  </si>
  <si>
    <t>MODERNIZACIÓN DEL EQUIPAMENTO URBANO Y RURAL</t>
  </si>
  <si>
    <t>Equipamientos Urbanos para la Integración Social</t>
  </si>
  <si>
    <t>ESPACIO PÚBLICO  DE TODOS Y PARA TODOS</t>
  </si>
  <si>
    <t>Espacio Público para Todos</t>
  </si>
  <si>
    <t>Control del espacio Público y Urbano para una Ciudad Organizada</t>
  </si>
  <si>
    <t>IBAGUÉ, CIUDAD SOSTENIBLE Y COMPETITIVA</t>
  </si>
  <si>
    <t>Ibagué, ciudad sostenible y competitiva</t>
  </si>
  <si>
    <t>EJE: AMBIENTAL</t>
  </si>
  <si>
    <t>AGUA POTABLE Y SANEAMIENTO BÁSICO</t>
  </si>
  <si>
    <t>Agua potable con calidad, continuidad y cobertura para todos</t>
  </si>
  <si>
    <t>Ibagué, con saneamiento básico para toda la ciudad</t>
  </si>
  <si>
    <t>Ibagué por una Gestión  Integral de Residuos Sólidos</t>
  </si>
  <si>
    <t>MEDIO AMBIENTE</t>
  </si>
  <si>
    <t>Ibagué, con espacios verdes</t>
  </si>
  <si>
    <t>GESTIÓN DE RIESGO</t>
  </si>
  <si>
    <t>Fortalecimiento del conocimiento en gestión del riesgo del municipio</t>
  </si>
  <si>
    <t>Reducción del riesgo de desastres del municipio</t>
  </si>
  <si>
    <t>Manejo de emergencias y desastres en el  municipio</t>
  </si>
  <si>
    <t>EJE: SOCIAL</t>
  </si>
  <si>
    <t>IBAGUÉ CULTURAL, MUSICAL Y ABIERTA AL MUNDO</t>
  </si>
  <si>
    <t>Mejores equipamentos para la cultura y el arte</t>
  </si>
  <si>
    <t>JUGANDO LIMPIO POR IBAGUÉ</t>
  </si>
  <si>
    <t>Construcción, mantenimiento, adecuación y dotación de escenarios deportivos</t>
  </si>
  <si>
    <t>Inversiones por eje de desarrollo Municipio de Neiva  - Todo el cuatrenio</t>
  </si>
  <si>
    <t>Eje estratégico del medio ambiente</t>
  </si>
  <si>
    <t>Recursos Propios</t>
  </si>
  <si>
    <t>Concepto</t>
  </si>
  <si>
    <t>Secretaría del medio ambiente</t>
  </si>
  <si>
    <t>Neiva la razón de todos con el ambiente sano</t>
  </si>
  <si>
    <t>Oficina asesora de la gestión del riesgo</t>
  </si>
  <si>
    <t>Fortalecimiento del cuerpo de bomberos oficiales de Neiva</t>
  </si>
  <si>
    <t>Fortalecimiento del proceso de conocimiento del riesgo</t>
  </si>
  <si>
    <t>Fortalecimiuento del proceso de manejo de desastres y calamidad pública</t>
  </si>
  <si>
    <t>Fortalecimiento del proceso de reducción del riesgo</t>
  </si>
  <si>
    <t>Eje estratégico infraestructura</t>
  </si>
  <si>
    <t>Dirección de vivienda</t>
  </si>
  <si>
    <t>La razón es vivienda</t>
  </si>
  <si>
    <t>Secretaría de movilidad</t>
  </si>
  <si>
    <t>La razón es fortalecer la gestión institucional en la seguridad vial</t>
  </si>
  <si>
    <t>Secretaría de vías e infraestructura</t>
  </si>
  <si>
    <t>Neiva la razón de todos con mejores vías /SETP</t>
  </si>
  <si>
    <t>Neiva la razón de todos con mejores vías</t>
  </si>
  <si>
    <t>Neiva la razón de todos con un equipamento para la gente</t>
  </si>
  <si>
    <t>Neiva la razón de todos interconectados con energía eléctrica</t>
  </si>
  <si>
    <t>Neiva la razón de todos con servicios públicos domiciliaros eficiente</t>
  </si>
  <si>
    <t>Programa - Subprograma</t>
  </si>
  <si>
    <t>Movilidad sostenible para el desarrollo</t>
  </si>
  <si>
    <t>Infraestructura para la competitividad</t>
  </si>
  <si>
    <t>Gerencia de la movilidad</t>
  </si>
  <si>
    <t>Recursos propios</t>
  </si>
  <si>
    <t>Hábitat social</t>
  </si>
  <si>
    <t>Más vivienda social</t>
  </si>
  <si>
    <t>Gestión integral del hábitat</t>
  </si>
  <si>
    <t>Espacio público para la vida</t>
  </si>
  <si>
    <t>Gestión integral del espacio público</t>
  </si>
  <si>
    <t>Servicios públicos eficientes</t>
  </si>
  <si>
    <t>Agua para todos</t>
  </si>
  <si>
    <t>Saneamiento hídrico y ambiental</t>
  </si>
  <si>
    <t>Servicio público de aseo</t>
  </si>
  <si>
    <t>Alumbrado público</t>
  </si>
  <si>
    <t>Pereira linda</t>
  </si>
  <si>
    <t>Pereira más verde y limpia</t>
  </si>
  <si>
    <t>Inclusión de recicladores</t>
  </si>
  <si>
    <t>Compost Pereira</t>
  </si>
  <si>
    <t>Cultura ambiental para el manejo adecuado de residuos sólidos</t>
  </si>
  <si>
    <t>Gestión del riesgo de desastres</t>
  </si>
  <si>
    <t>Reducción del riesgo</t>
  </si>
  <si>
    <t>Manejo de desastres</t>
  </si>
  <si>
    <t>Gestión para la planeación y desarrollo físico territorial</t>
  </si>
  <si>
    <t>Información para el desarrollo territorial</t>
  </si>
  <si>
    <t>Planificación para el desarrollo territorial</t>
  </si>
  <si>
    <t>Gestión de proyectos e intervenciones urbanísticas estratégicas e integrales y centros de manzana</t>
  </si>
  <si>
    <t>Acuerdo 007 de 2016</t>
  </si>
  <si>
    <t>UNIDOS POR EL CAMBIO, SANTA MARTA CIUDAD DEL BUEN VIVIR</t>
  </si>
  <si>
    <t>LÍNEA</t>
  </si>
  <si>
    <t>Espacio público para todos</t>
  </si>
  <si>
    <t>Defensa del espacio público y control urbano</t>
  </si>
  <si>
    <t>Bienes de uso público bajo control</t>
  </si>
  <si>
    <t>Gestión controlado del espacio público</t>
  </si>
  <si>
    <t>Infraestructura para el desarrollo económico</t>
  </si>
  <si>
    <t>Infraestructura turística</t>
  </si>
  <si>
    <t>Internacionalización del aeropuerto Simón Bolívar</t>
  </si>
  <si>
    <t>Gestión para la adecuación del camellón del rodadero</t>
  </si>
  <si>
    <t>Gestión para la construcción de embarcaderos turísticos</t>
  </si>
  <si>
    <t>Gestión para la construcción del teleférico Santa Marta - Rodadero, Santa Marta - Sierra Nevada</t>
  </si>
  <si>
    <t>Gestionar la ruta del tren de cercanías</t>
  </si>
  <si>
    <t>Gestión para la construcción de 4 miradores turísticos</t>
  </si>
  <si>
    <t>Infraestructura escenarios deportivos para juegos bolivarianos</t>
  </si>
  <si>
    <t>Ciudad verde</t>
  </si>
  <si>
    <t>Santa Marta Verde y Ciudad Río</t>
  </si>
  <si>
    <t>Recuperación de áreas verdes</t>
  </si>
  <si>
    <t>Recuperación de ronda hídrica</t>
  </si>
  <si>
    <t>Construcción de ciclovía en parque lineal del río</t>
  </si>
  <si>
    <t>Movilidad para el buen vivir</t>
  </si>
  <si>
    <t>Implementación del SETP</t>
  </si>
  <si>
    <t>Seguridad vial para el buen vivir</t>
  </si>
  <si>
    <t>Transporte público, promoción de ciclo rutas y movilidad sin barreras</t>
  </si>
  <si>
    <t>Vías para el Buen vivir</t>
  </si>
  <si>
    <t>Pavimentación con participación comunitaria "mi calle"</t>
  </si>
  <si>
    <t>Interconectores viales urbanos</t>
  </si>
  <si>
    <t>Puentes urbanos</t>
  </si>
  <si>
    <t>Urbanismo social</t>
  </si>
  <si>
    <t>Nuevas centralidades</t>
  </si>
  <si>
    <t>APP para el desarrollo</t>
  </si>
  <si>
    <t>Proyectos especiales</t>
  </si>
  <si>
    <t>Relación puerto - ciudad</t>
  </si>
  <si>
    <t>Centro administrativo distrital alcaldía de Santa Marta</t>
  </si>
  <si>
    <t>Intervenciones urbanas integrales para el bienestar</t>
  </si>
  <si>
    <t>Plan de Protección del Centro Histórico</t>
  </si>
  <si>
    <t>Desarrollo de Planes Parciales</t>
  </si>
  <si>
    <t>Biblioteca Distrital</t>
  </si>
  <si>
    <t>Legalización y titulación</t>
  </si>
  <si>
    <t>Viviendas para el bienestar</t>
  </si>
  <si>
    <t>Espacio público para el bienestar</t>
  </si>
  <si>
    <t>Metabolismo urbano y calidad ambiental</t>
  </si>
  <si>
    <t>Servicios públicos</t>
  </si>
  <si>
    <t>Agua para el buen vivir</t>
  </si>
  <si>
    <t>Solución desabastecimiento del agua</t>
  </si>
  <si>
    <t>Construcción de los sitemas de acueducto y alcantarillado en sectores priorizados</t>
  </si>
  <si>
    <t>Diseño del plan maestro para el manejo de aguas lluvias</t>
  </si>
  <si>
    <t>Infraestructura de servicios públicos para equipamentos institucionales</t>
  </si>
  <si>
    <t>Plan de gestión integral de residuos sólidos</t>
  </si>
  <si>
    <t>Aprovechando los residuos sólidos para el buen vivir</t>
  </si>
  <si>
    <t>Genreación y gestión responsables de los residuos sólidos</t>
  </si>
  <si>
    <t>Santa Marta limia, para un buen vivir</t>
  </si>
  <si>
    <t>TOTAL</t>
  </si>
  <si>
    <t>Acuerdo No. 645 de 2016-9 de junio de 2016</t>
  </si>
  <si>
    <t>PLAN DE DESARROLLO ECONÓMICO, SOCIAL, AMBIENTAL Y DE OBRAS PÚBLICA PARA BOGOTÁ D.C, 2016-2020 "BOGOTÁ MEJOR PARA TODOS"</t>
  </si>
  <si>
    <t>Pilar Democracia Urbana</t>
  </si>
  <si>
    <t>Infraestructura para el Desarrollo del Hábitat</t>
  </si>
  <si>
    <t>Intervenciones Integrales de Hábitat</t>
  </si>
  <si>
    <t>Recuperación incorporación de vida urbana</t>
  </si>
  <si>
    <t>Intergarción social para una ciudad de oportunidades</t>
  </si>
  <si>
    <t>Espacio público derecho de todos</t>
  </si>
  <si>
    <t>Mejor movilidad para todos</t>
  </si>
  <si>
    <t>Eje Nuevo Ordenamiento Territorial</t>
  </si>
  <si>
    <t>Información relevante para la planeación territorial</t>
  </si>
  <si>
    <t xml:space="preserve">Proyectos Urbanos Integrales </t>
  </si>
  <si>
    <t>Suelo para reducir el déficit habitacional de  suelo urbanizable vivienda y soportes urbanos</t>
  </si>
  <si>
    <t>Articulación integral del transporte</t>
  </si>
  <si>
    <t>Financiación para el desarrollo territorial</t>
  </si>
  <si>
    <t>Sostenibilidad Ambiental en Efciiencia Energética</t>
  </si>
  <si>
    <t>Recuperación y manejo de la estructura econlógica principal</t>
  </si>
  <si>
    <t>Ambiente sano para la seguridad y disfrute del ciudadano</t>
  </si>
  <si>
    <t>Gestión de la huellla ambiental urbana</t>
  </si>
  <si>
    <t>Acuerdo No. 001 de abril 22 de 2016</t>
  </si>
  <si>
    <t>PLAN DE DESARROLLO 2016-2019 "BARRANQUILLA, CAPITAL DE VIDA"</t>
  </si>
  <si>
    <t>EJE DESARROLLO</t>
  </si>
  <si>
    <t>EJE CAPITAL DE BIENESTAR SOCIAL</t>
  </si>
  <si>
    <t>EJE CAPITAL DE PROGRESO</t>
  </si>
  <si>
    <t>Infreaestructura Hoyelera y Turística</t>
  </si>
  <si>
    <t>EJE DE ESPACIO PARA LA GENTE</t>
  </si>
  <si>
    <t>Espacios públicos para todos</t>
  </si>
  <si>
    <t>Andenes para que andemos</t>
  </si>
  <si>
    <t>Todos al parque</t>
  </si>
  <si>
    <t>Volver al rio</t>
  </si>
  <si>
    <t>Ciudad frente al rio</t>
  </si>
  <si>
    <t>Recuperemos el rio</t>
  </si>
  <si>
    <t>Recuperando el centro histórico</t>
  </si>
  <si>
    <t>El centro es tuyo</t>
  </si>
  <si>
    <t>Un par vial para la ciudad</t>
  </si>
  <si>
    <t>Adaptándonos al cambio climático y gestión del riesgo</t>
  </si>
  <si>
    <t>Conocimiento del riesgo de desastres</t>
  </si>
  <si>
    <t>Reducción del riesgo de desastres</t>
  </si>
  <si>
    <t>Preparación y manejo del desastre</t>
  </si>
  <si>
    <t>Barranquilla sin arroyos</t>
  </si>
  <si>
    <t>Un techo digno para todos</t>
  </si>
  <si>
    <t>Casa para todos</t>
  </si>
  <si>
    <t>Titulación de predios</t>
  </si>
  <si>
    <t>Tu casa linda</t>
  </si>
  <si>
    <t>Mejora tu barrio</t>
  </si>
  <si>
    <t>EJE CAPITAL DE SERVICIOS EFICIENTES</t>
  </si>
  <si>
    <t>Más servicios públicos</t>
  </si>
  <si>
    <t>Agua para el futuro</t>
  </si>
  <si>
    <t>Alcantarillado para todos</t>
  </si>
  <si>
    <t>Servicio eléctrico para todos</t>
  </si>
  <si>
    <t>Gestión de residuos sólidos</t>
  </si>
  <si>
    <t>Más movilidad para la gente</t>
  </si>
  <si>
    <t>Primero el peatón</t>
  </si>
  <si>
    <t>Montemos bicicleta</t>
  </si>
  <si>
    <t>Sistema integrado de transporte público</t>
  </si>
  <si>
    <t>Facilitando la gestión de la movilidad</t>
  </si>
  <si>
    <t>Movilidad al alcance</t>
  </si>
  <si>
    <t>Acuerdo No. 006 de 2016-13 de junio de 2016</t>
  </si>
  <si>
    <t>PLAN DE DESARROLLO 2016-2019: GOBIERNO DE LAS CIUDADANAS Y LOS CIUDADANOS</t>
  </si>
  <si>
    <t>Línea estratégica</t>
  </si>
  <si>
    <t>Línea estratégica 1: Gobernanza Democrática</t>
  </si>
  <si>
    <t>GOBERNANZA URBANA</t>
  </si>
  <si>
    <t>Ordenamiento territorial en marcha</t>
  </si>
  <si>
    <t>Diseño Urbano Inteligente y Sustentable</t>
  </si>
  <si>
    <t>Una ciudad que Hace y Ejecuta Planes</t>
  </si>
  <si>
    <t>Territorios Vulnerables, Territorios Visibles</t>
  </si>
  <si>
    <t>Territorios Metropolitanos, Planes Conjuntos</t>
  </si>
  <si>
    <t>Línea estratégica 2: Inclusión social</t>
  </si>
  <si>
    <t>HOGARES FELICES</t>
  </si>
  <si>
    <t>Construyendo mi hogar</t>
  </si>
  <si>
    <t>Mejorando mi hogar</t>
  </si>
  <si>
    <t>Formación y acompañamiento para mi hogar</t>
  </si>
  <si>
    <t>Mejoramiento y consolidación de la ciudad construída</t>
  </si>
  <si>
    <t>Línea estratégica 3: Sostenibilidad ambiental</t>
  </si>
  <si>
    <t>ESPACIOS VERDES PARA LA DEMOCRACIA</t>
  </si>
  <si>
    <t>Ecosistemas para la Vida</t>
  </si>
  <si>
    <t>Senderos para la Vida</t>
  </si>
  <si>
    <t>GESTIÓN DEL RIESGO</t>
  </si>
  <si>
    <t>Conocimientos del riesgo de desastre</t>
  </si>
  <si>
    <t>Reducción y mitigación del riesgo de desastre</t>
  </si>
  <si>
    <t>Manejo de emergencias y desastres</t>
  </si>
  <si>
    <t>AMBIENTE PARA LA CIUDADANÍA</t>
  </si>
  <si>
    <t>Implementación del PGRIS-</t>
  </si>
  <si>
    <t>Línea estratégica 4: Calidad de Vida</t>
  </si>
  <si>
    <t>CIUDADANAS Y CIUDADANOS INTELIGENTES</t>
  </si>
  <si>
    <t>"A cuidar lo que es valioso": Recuperación y Conservación del Patrimonio</t>
  </si>
  <si>
    <t>RED DE ESPACIO PÚBLICO</t>
  </si>
  <si>
    <t>Aprovechamiento Social del Espacio Público</t>
  </si>
  <si>
    <t>Intervención Social del Espacio Público</t>
  </si>
  <si>
    <t>Línea estratégica 5: Productividad y generación de oportunidades</t>
  </si>
  <si>
    <t>Línea estratégica 6: Infraestructura y conectividad</t>
  </si>
  <si>
    <t>MOVILIDAD</t>
  </si>
  <si>
    <t>SITM Eficiente y Confiable</t>
  </si>
  <si>
    <t>Promoción de Modos de Trnasporte no Motorizados</t>
  </si>
  <si>
    <t>Movilidad y Seguridad Vial</t>
  </si>
  <si>
    <t>Mantenimiento y Construcción de Red Vial Urbana</t>
  </si>
  <si>
    <t>SERVICIOS PÚBLICOS</t>
  </si>
  <si>
    <t>Alumbrado Público Urbano y Rural</t>
  </si>
  <si>
    <t>Recursos de crédito</t>
  </si>
  <si>
    <t>Acuerdo No. 0396 de 2016</t>
  </si>
  <si>
    <t>PLAN DE DESARROLLO 2016-2019: CALI PROGRESA CONTIGO</t>
  </si>
  <si>
    <t>Recursos de la Admon. Central</t>
  </si>
  <si>
    <t>Recursos externos (Emcali, Metrocali, Privados, Cooperación Departamental, Nacional, e Internacional, Crédito)</t>
  </si>
  <si>
    <t xml:space="preserve">Programa </t>
  </si>
  <si>
    <t>CALI AMABLE Y SOSTENIBLE</t>
  </si>
  <si>
    <t>Movilidad sostenible, saludable, segura y accesible</t>
  </si>
  <si>
    <t>Movilidad peatonal</t>
  </si>
  <si>
    <t>Movilidad en bicicleta</t>
  </si>
  <si>
    <t>Movilidad transporte público</t>
  </si>
  <si>
    <t>Infraestructura para la movilidad en transporte público</t>
  </si>
  <si>
    <t>Regulación, control y gestión para la optimización del tráfico y la seguridad vial</t>
  </si>
  <si>
    <t>Ordenamiento territorial e integración regional</t>
  </si>
  <si>
    <t>Planificación y control de territorio</t>
  </si>
  <si>
    <t>Ciudad región</t>
  </si>
  <si>
    <t>Vivienda mejor y disfrutando más a Cali</t>
  </si>
  <si>
    <t>Construyendo entorno para la vida</t>
  </si>
  <si>
    <t>Espacios públicos más verdes e incluyentes</t>
  </si>
  <si>
    <t xml:space="preserve">Renovación y redensificación urbana sustentable </t>
  </si>
  <si>
    <t xml:space="preserve"> Equipamientos colectivos multifuncionales, sostenibles y accesibles</t>
  </si>
  <si>
    <t>Responsabilidad ambiental</t>
  </si>
  <si>
    <t>Sistema municipal de áreas protegidas</t>
  </si>
  <si>
    <t>Ecoparques con plan de manejo</t>
  </si>
  <si>
    <t>Plan de manejo de humedales</t>
  </si>
  <si>
    <t>Rondas hídricas acotadas</t>
  </si>
  <si>
    <t>Plan de ordenamiento del reurso hídirico</t>
  </si>
  <si>
    <t>Baldíos del municipio lcoalizados en área rural con vocación ecosistémica</t>
  </si>
  <si>
    <t>Usos del suelo, procesos urbanísticos sujetos a esquemas de implantación y regularización con impactos ambientales</t>
  </si>
  <si>
    <t xml:space="preserve">Gestión integral del riesgo de desastres </t>
  </si>
  <si>
    <t>Reducción de riesgos</t>
  </si>
  <si>
    <t>Plan Jarillón de Cali</t>
  </si>
  <si>
    <t>Gestión eficiente para la prestación de los servicios públicos</t>
  </si>
  <si>
    <t>Programa de servicios públicos domiciliarios y TIC</t>
  </si>
  <si>
    <t>Sistema General de Participaciones</t>
  </si>
  <si>
    <t>Acuerdo No. 010 de 14 de junio de 2016</t>
  </si>
  <si>
    <t>PLAN DE DESARROLLO 2016-2019 SI SE PUEDE</t>
  </si>
  <si>
    <t>DIMENSIÓN</t>
  </si>
  <si>
    <t>Agua potable y saneamiento básico de calidad para progresar</t>
  </si>
  <si>
    <t>Si se pueden mejorar las condiciones del hábitat</t>
  </si>
  <si>
    <t>Barrios legales para progresar</t>
  </si>
  <si>
    <t>Vias urbanas y rurales para progresar</t>
  </si>
  <si>
    <t>Si se puede progresar en materia de tránsito y transporte</t>
  </si>
  <si>
    <t>Cúcuta progresa con la correcta disposición de escombros</t>
  </si>
  <si>
    <t>Gestión del riesgo para progresar</t>
  </si>
  <si>
    <t>Sistema General de Regalías</t>
  </si>
  <si>
    <t>PLAN DE DESARROLLO 2016-2019 MANIZALES MÁS OPORTUNIDADES</t>
  </si>
  <si>
    <t>EJE ESTRATÉGICO</t>
  </si>
  <si>
    <t>Fuentes especiales</t>
  </si>
  <si>
    <t>Sistema de participaciones</t>
  </si>
  <si>
    <t>Otros (Cofinanciaciones-APP)</t>
  </si>
  <si>
    <t xml:space="preserve">DIMENSIÓN GESTIÓN AMBIENTAL Y DEL RIESGO </t>
  </si>
  <si>
    <t>Espacio público para una ciudad amable</t>
  </si>
  <si>
    <t>Ecosistemas estratégicos como medios de vida</t>
  </si>
  <si>
    <t>Manizales, un laboratorio natural de excelencia en la gestión del riesgo de desastres</t>
  </si>
  <si>
    <t>DIMENSIÓN FÍSICO-ESPACIAL</t>
  </si>
  <si>
    <t>Planifiación territorial que nos acerque al municipio deseado</t>
  </si>
  <si>
    <t>Infraestructura vial, tránsito, transporte, seguro, efectivo y sostenible</t>
  </si>
  <si>
    <t>Servicios públicos para las comunidades y la productividad</t>
  </si>
  <si>
    <t>Vivienda: segura, digna y sostenible</t>
  </si>
  <si>
    <t>Asociatividad territorial como una estrategia en la que todos ganamos</t>
  </si>
  <si>
    <t>Renovación urbana comuna San José una urgencia que atender para el desarrollo endógeno de la ciudad</t>
  </si>
  <si>
    <t>Acuerdo No. 012 de 2016-26 de MAYO de 2016</t>
  </si>
  <si>
    <t>PLAN DE DESARROLLO 2016-2019 TUNJA EN EQUIPO</t>
  </si>
  <si>
    <t>SGP Destinación específica</t>
  </si>
  <si>
    <t>SGP Libre destinación</t>
  </si>
  <si>
    <t>Recursos propios destinación específica</t>
  </si>
  <si>
    <t>Recursos propios libre destinación</t>
  </si>
  <si>
    <t>Gestión</t>
  </si>
  <si>
    <t>EJE DE DESARROLLO TERRITORIAL</t>
  </si>
  <si>
    <t>Mejor espacio para la convivencia</t>
  </si>
  <si>
    <t>Espacio público para el socializante</t>
  </si>
  <si>
    <t>Espacio público ecosostenible</t>
  </si>
  <si>
    <t>Espacio público barrial y veredal</t>
  </si>
  <si>
    <t>Ampliación de parques y áreas de encuentro y recreación barrial y veredal</t>
  </si>
  <si>
    <t>Gerencia del espacio público</t>
  </si>
  <si>
    <t>Dignas condiciones de movilidad</t>
  </si>
  <si>
    <t>Movilidad eficiente y amable</t>
  </si>
  <si>
    <t>Movilidad inclusiva y sostenible Gestión eficaz del transporte</t>
  </si>
  <si>
    <t>Gestión eficaz del transporte</t>
  </si>
  <si>
    <t>Cultura ciudadana para la movilidad</t>
  </si>
  <si>
    <t>Servicios públicos con control y prospección</t>
  </si>
  <si>
    <t>Servicios públicos urbanos asegurados y eficientes</t>
  </si>
  <si>
    <t>Vivienda acorde a las realidades poblacionales</t>
  </si>
  <si>
    <t xml:space="preserve">Vivienda acorde las necesidades </t>
  </si>
  <si>
    <t>Oportunidades de vivienda urbana</t>
  </si>
  <si>
    <t>Residencias estudiantiles</t>
  </si>
  <si>
    <t xml:space="preserve">Mejoramiento de vivienda urbana </t>
  </si>
  <si>
    <t>Acuerdo No. 001 de 2016-25 de abril de 2016</t>
  </si>
  <si>
    <t>PLAN DE DESARROLLO 2016-2019 VALLEDUPAR AVANZA</t>
  </si>
  <si>
    <t>Eje Estratégico</t>
  </si>
  <si>
    <t>SGP Otros sectores</t>
  </si>
  <si>
    <t>Vta lote</t>
  </si>
  <si>
    <t>Valledupar ciudad de propietarios</t>
  </si>
  <si>
    <t>Valledupar se mueve</t>
  </si>
  <si>
    <t>Valledupar Avanza con Servicios Públicos Eficientes</t>
  </si>
  <si>
    <t>Eje Estratégico 3: Valledupar Competitiva y Sostenible Avanza</t>
  </si>
  <si>
    <t>Valledupar, ciudad verde amable e incluyente</t>
  </si>
  <si>
    <t>Valledupar con desarrollo territorial sostenible</t>
  </si>
  <si>
    <t>Valledupar ciudad verde, amable e incluyente</t>
  </si>
  <si>
    <t>Valledupar ciudad de ríos</t>
  </si>
  <si>
    <t xml:space="preserve"> Valledupar Avanza con Gestión Eficiente</t>
  </si>
  <si>
    <t>Villavicencio</t>
  </si>
  <si>
    <t>Montería</t>
  </si>
  <si>
    <t>Ibagué</t>
  </si>
  <si>
    <t>Neiva</t>
  </si>
  <si>
    <t>Pereira</t>
  </si>
  <si>
    <t>Santa Marta</t>
  </si>
  <si>
    <t>Bogotá</t>
  </si>
  <si>
    <t>Barranquilla</t>
  </si>
  <si>
    <t>Bucaramanga</t>
  </si>
  <si>
    <t>Cali</t>
  </si>
  <si>
    <t>Cúcuta</t>
  </si>
  <si>
    <t>Manizales</t>
  </si>
  <si>
    <t>Tunja</t>
  </si>
  <si>
    <t>Valledupar</t>
  </si>
  <si>
    <t>Nacional</t>
  </si>
  <si>
    <t>Ciudad</t>
  </si>
  <si>
    <t>Pacto</t>
  </si>
  <si>
    <t>Ruta Especializada</t>
  </si>
  <si>
    <t>Recursos Propios de destinación específica y fondos especiales</t>
  </si>
  <si>
    <t>Recursos fondo cuenta tránsito y transporte</t>
  </si>
  <si>
    <t>Cofinanciación y otras transferencias</t>
  </si>
  <si>
    <t>Institutos descentralizados y unidad especial</t>
  </si>
  <si>
    <t>Empresas</t>
  </si>
  <si>
    <t>Venta de Activos</t>
  </si>
  <si>
    <t>Desahorro FONPET</t>
  </si>
  <si>
    <t>Alumbrado público y electrificación rural</t>
  </si>
  <si>
    <t>Seguridad, justicia y conviviencia hacia la paz</t>
  </si>
  <si>
    <t>Pacto por la seguridad, conviviencia y paz</t>
  </si>
  <si>
    <t>Pacto con la naturaleza</t>
  </si>
  <si>
    <t>Gestión ambiental municipal</t>
  </si>
  <si>
    <t>Conservación y sostenibilidad del territorio</t>
  </si>
  <si>
    <t>Manejo integral del agua y saneamiento básico urbano, rural y suburbano</t>
  </si>
  <si>
    <t xml:space="preserve">Gestión integral del riesgo </t>
  </si>
  <si>
    <t>Gestión integral del riesgo de desastres</t>
  </si>
  <si>
    <t>Vivienda digna</t>
  </si>
  <si>
    <t>Movilidad y trasporte</t>
  </si>
  <si>
    <t>Seguridad vial y movilidad</t>
  </si>
  <si>
    <t>Plan maestro de movilidad y espacio público</t>
  </si>
  <si>
    <t>Espacio público incluyente en armonía con el territorio</t>
  </si>
  <si>
    <t>Espacio público</t>
  </si>
  <si>
    <t>Fondo de solidaridad y redistribución del ingresos de servicios públicos en funcionamiento</t>
  </si>
  <si>
    <t>Ciudad y deporte</t>
  </si>
  <si>
    <t>Infraestructura deportiva</t>
  </si>
  <si>
    <t>Plan de drenajes pluviales</t>
  </si>
  <si>
    <t>Territorio ordenado y planificado</t>
  </si>
  <si>
    <t>Desarrollo urbano y territorial</t>
  </si>
  <si>
    <t>Otros dividendos</t>
  </si>
  <si>
    <t>Desarrollo urbano para la competitividad</t>
  </si>
  <si>
    <t>Equipamentos para la competitividad</t>
  </si>
  <si>
    <t>Espacio público y movilidad para la gente</t>
  </si>
  <si>
    <t>Infraestructura vial con desarrollos integrales para la movilidad para la gente</t>
  </si>
  <si>
    <t>Movilidad para el desarrollo</t>
  </si>
  <si>
    <t>Sistema integrado de transporte masivo y multimodal</t>
  </si>
  <si>
    <t>Vivienda y servicios públicos</t>
  </si>
  <si>
    <t>Servicios públicos para la gente</t>
  </si>
  <si>
    <t xml:space="preserve">Sistema de caños y lagos como soporte estructural del desarrollo de la ciudad </t>
  </si>
  <si>
    <t>Pasto</t>
  </si>
  <si>
    <t>Cartagena</t>
  </si>
  <si>
    <t>Medellín</t>
  </si>
  <si>
    <t>Agregado Nacional</t>
  </si>
  <si>
    <t>Hábitat, Vivienda y Serv. Público</t>
  </si>
  <si>
    <t>Dimensión / Reto / Programa</t>
  </si>
  <si>
    <t>Plan Financiero</t>
  </si>
  <si>
    <t>Fuentes alternativas</t>
  </si>
  <si>
    <t>Inversión total</t>
  </si>
  <si>
    <t>Movilidad sosenible: Una tarea de todos</t>
  </si>
  <si>
    <t>Medellín se integra con la región, el Área Metropolitana y la Nación</t>
  </si>
  <si>
    <t>Gestión de planeas regionales y metropolitanos</t>
  </si>
  <si>
    <t>Medellín por una mejor movilidad</t>
  </si>
  <si>
    <t>Planificación del sistema de movilidad de la ciudad</t>
  </si>
  <si>
    <t>Proyectos de infraestructura para la movilidad de la ciudad</t>
  </si>
  <si>
    <t>Medellín gestiona sus sistemas de movilidad</t>
  </si>
  <si>
    <t>Fortalecimiento en la integración multimodal del transporte público</t>
  </si>
  <si>
    <t>Intervenciones en movilidad para el transporte público</t>
  </si>
  <si>
    <t>Gestión integral para la movilidad no motorizada</t>
  </si>
  <si>
    <t>Reconociendo la importancia de la movilidad segura</t>
  </si>
  <si>
    <t>Por la calidad del aire que respiramos</t>
  </si>
  <si>
    <t>Unidos por la intervención del Centro y nuestros territorios</t>
  </si>
  <si>
    <t>Medellín planifica y gestiona su territorio</t>
  </si>
  <si>
    <t>Planificación del Ordenamiento Territorial</t>
  </si>
  <si>
    <t>Implementación del Sistema de Gestión para la Equidad Territorial</t>
  </si>
  <si>
    <t>Gestión de la Información Urbanística y Catastral</t>
  </si>
  <si>
    <t>Fortalecimiento estratégico para la articulación del desarrollo regional</t>
  </si>
  <si>
    <t>Proyectos integrales para Medellín</t>
  </si>
  <si>
    <t>Gestión de los instrumentos de planificación adoptados de segundo y tercer nivel del POT</t>
  </si>
  <si>
    <t>Implementación de proyectos estratégicos</t>
  </si>
  <si>
    <t>Medellín gestiona su paisaje y patrimonio</t>
  </si>
  <si>
    <t>Espacio público para la convivencia ciudadana</t>
  </si>
  <si>
    <t>Recuperemos nuestro patrimonio y paisaje</t>
  </si>
  <si>
    <t>Generando valor inmobiliario</t>
  </si>
  <si>
    <t>Medellín vuelve a su centro</t>
  </si>
  <si>
    <t>Articulación entre planes para la recuperación integral del centro</t>
  </si>
  <si>
    <t>Conectividad y nueva movilidad</t>
  </si>
  <si>
    <t>Rehabilitación del espacio público y el patrimonio</t>
  </si>
  <si>
    <t>Presencia institucional y gobernabilidad</t>
  </si>
  <si>
    <t>Hábitat adecuado para Medellín</t>
  </si>
  <si>
    <t>Fortalecimiento al Sistema Municipal Habitacional</t>
  </si>
  <si>
    <t>Reasentamiento integral de población</t>
  </si>
  <si>
    <t>Gestión de nuevos desarrollos habitacionales de vivienda social</t>
  </si>
  <si>
    <t>Mejoramiento integral de barrios</t>
  </si>
  <si>
    <t>Una apuesta de ciudad por el cuidado del medio ambiente</t>
  </si>
  <si>
    <t>Medellín ciudad verde y sostenible</t>
  </si>
  <si>
    <t>Gestión de infraestructura verde: Generación y mantenimiento de espaciones verdes y conectores ecológicos</t>
  </si>
  <si>
    <t>Nuestro río y sus quebradas</t>
  </si>
  <si>
    <t>Gestión integral de Residuos Sólidos</t>
  </si>
  <si>
    <t>Medellín con acceso de calidad a los Servicios Públicos</t>
  </si>
  <si>
    <t>Acceso de calidad al acueducto y al alcantarillado</t>
  </si>
  <si>
    <t>Gestión integral de los servicios públicos</t>
  </si>
  <si>
    <t>Medellín gestiona el riesgo</t>
  </si>
  <si>
    <t>Reducción y mitigación del riesgo</t>
  </si>
  <si>
    <t>Majeno eficaz de desastres</t>
  </si>
  <si>
    <t>Sólo desarrollo urbano</t>
  </si>
  <si>
    <t>Recursos Privados</t>
  </si>
  <si>
    <t>Distribución fuentes de financiación</t>
  </si>
  <si>
    <t>Público</t>
  </si>
  <si>
    <t>Privado</t>
  </si>
  <si>
    <t>Inversión relativa en Desarrollo Urbano</t>
  </si>
  <si>
    <t>Subprogramas</t>
  </si>
  <si>
    <t>Billones de pesos ($)</t>
  </si>
  <si>
    <t>Recursos Público</t>
  </si>
  <si>
    <t>Programas/Proyectos (asociados a desarrollo urbano)</t>
  </si>
  <si>
    <t>Cifras en billones de pesos de 2016</t>
  </si>
  <si>
    <t>Acuerdo N. 012 de 28 de mayo de 2016</t>
  </si>
  <si>
    <t>NEIVA LA RAZÓN DE TODOS -GOBIERNO TRANSPARENTE 2016-2019</t>
  </si>
  <si>
    <t>Acuerdo No. 011 de 01 de agosto de 2016</t>
  </si>
  <si>
    <t>PEREIRA, CAPITAL DE EJE 2016-2019</t>
  </si>
  <si>
    <t>Acuerdo No. 012  del 30 de mayo de 2016</t>
  </si>
  <si>
    <t>PASTO EDUCADO CONSTRUCTOR DE PAZ: 2016-2019</t>
  </si>
  <si>
    <t>Acuerdo No. 006  del 13 de JUNIO de 2016</t>
  </si>
  <si>
    <t>PRIMERO LA GENTE: 2016-2019</t>
  </si>
  <si>
    <t>Acuerdo de pago Metro</t>
  </si>
  <si>
    <t>MEDELLÍN CUENTA CON VOS 2016-2019</t>
  </si>
  <si>
    <t>Proyecto de acuerdo</t>
  </si>
  <si>
    <t>Acuerdo No. 006 deL 15 de junio de 2016</t>
  </si>
  <si>
    <t xml:space="preserve">                </t>
  </si>
  <si>
    <t>Transporte</t>
  </si>
  <si>
    <t>Ambiental</t>
  </si>
  <si>
    <t>Fuente: Planes de desarrollo de la ciudad, elaboración CAMACOL</t>
  </si>
  <si>
    <t>TOTAL 2016-2019</t>
  </si>
  <si>
    <t>Montería recreativa y turística</t>
  </si>
  <si>
    <t>Montería recreativa: Construir más espacios recreativos para la comunidad, espacios que le permitan el aprovechamiento del tiempo libre la práctica deportiva y el fomento de un estilo de vida saludable</t>
  </si>
  <si>
    <t>Montería atención integral e inteligente</t>
  </si>
  <si>
    <t>Montería atención integral e inteligente a la comunidad</t>
  </si>
  <si>
    <t>Transporte público colectivo</t>
  </si>
  <si>
    <t>Eje Estratégico 2: Valledupar Avanza con Equidad y Oportunidad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</si>
</sst>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\ * #,##0_);_(&quot;$&quot;\ * \(#,##0\);_(&quot;$&quot;\ * &quot;-&quot;??_);_(@_)"/>
    <numFmt numFmtId="167" formatCode="_(&quot;$&quot;\ * #,##0.000_);_(&quot;$&quot;\ * \(#,##0.000\);_(&quot;$&quot;\ * &quot;-&quot;??_);_(@_)"/>
    <numFmt numFmtId="168" formatCode="_(&quot;$&quot;\ * #,##0.0000_);_(&quot;$&quot;\ * \(#,##0.0000\);_(&quot;$&quot;\ * &quot;-&quot;??_);_(@_)"/>
    <numFmt numFmtId="169" formatCode="_(&quot;$&quot;\ * #,##0.0000000000_);_(&quot;$&quot;\ * \(#,##0.0000000000\);_(&quot;$&quot;\ * &quot;-&quot;??_);_(@_)"/>
    <numFmt numFmtId="170" formatCode="_(&quot;$&quot;\ * #,##0.00000_);_(&quot;$&quot;\ * \(#,##0.00000\);_(&quot;$&quot;\ * &quot;-&quot;??_);_(@_)"/>
    <numFmt numFmtId="171" formatCode="_(&quot;$&quot;\ * #,##0.000000_);_(&quot;$&quot;\ * \(#,##0.000000\);_(&quot;$&quot;\ * &quot;-&quot;??_);_(@_)"/>
    <numFmt numFmtId="172" formatCode="_(&quot;$&quot;\ * #,##0.0000000_);_(&quot;$&quot;\ * \(#,##0.00000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i/>
      <u/>
      <sz val="16"/>
      <color theme="6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48">
    <xf numFmtId="0" fontId="0" fillId="0" borderId="0" xfId="0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44" fontId="4" fillId="0" borderId="0" xfId="2" applyFont="1" applyFill="1"/>
    <xf numFmtId="44" fontId="5" fillId="0" borderId="0" xfId="2" applyFont="1" applyFill="1"/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44" fontId="5" fillId="0" borderId="0" xfId="2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5" fillId="0" borderId="0" xfId="2" applyFont="1" applyFill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4" fontId="5" fillId="0" borderId="4" xfId="2" applyFont="1" applyFill="1" applyBorder="1" applyAlignment="1">
      <alignment horizontal="center"/>
    </xf>
    <xf numFmtId="44" fontId="5" fillId="0" borderId="5" xfId="2" applyFont="1" applyFill="1" applyBorder="1"/>
    <xf numFmtId="44" fontId="5" fillId="0" borderId="8" xfId="2" applyFont="1" applyFill="1" applyBorder="1"/>
    <xf numFmtId="0" fontId="6" fillId="0" borderId="7" xfId="0" applyFont="1" applyFill="1" applyBorder="1" applyAlignment="1">
      <alignment horizontal="center" wrapText="1"/>
    </xf>
    <xf numFmtId="44" fontId="5" fillId="0" borderId="7" xfId="2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4" fontId="5" fillId="0" borderId="9" xfId="2" applyFont="1" applyFill="1" applyBorder="1" applyAlignment="1">
      <alignment horizontal="center"/>
    </xf>
    <xf numFmtId="44" fontId="5" fillId="0" borderId="10" xfId="2" applyFont="1" applyFill="1" applyBorder="1"/>
    <xf numFmtId="44" fontId="5" fillId="0" borderId="11" xfId="2" applyFont="1" applyFill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13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44" fontId="5" fillId="0" borderId="0" xfId="2" applyFont="1" applyBorder="1"/>
    <xf numFmtId="0" fontId="4" fillId="0" borderId="0" xfId="0" applyFont="1" applyFill="1" applyBorder="1" applyAlignment="1">
      <alignment horizontal="center" vertical="center"/>
    </xf>
    <xf numFmtId="44" fontId="5" fillId="0" borderId="0" xfId="2" applyFont="1" applyFill="1" applyBorder="1" applyAlignment="1">
      <alignment vertical="center" wrapText="1"/>
    </xf>
    <xf numFmtId="44" fontId="5" fillId="0" borderId="0" xfId="0" applyNumberFormat="1" applyFont="1" applyFill="1" applyBorder="1"/>
    <xf numFmtId="44" fontId="5" fillId="0" borderId="1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Fill="1" applyBorder="1" applyAlignment="1"/>
    <xf numFmtId="172" fontId="5" fillId="0" borderId="0" xfId="2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4" fillId="0" borderId="7" xfId="0" applyFont="1" applyFill="1" applyBorder="1" applyAlignment="1"/>
    <xf numFmtId="172" fontId="5" fillId="0" borderId="8" xfId="2" applyNumberFormat="1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/>
    <xf numFmtId="0" fontId="6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justify"/>
    </xf>
    <xf numFmtId="0" fontId="5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/>
    </xf>
    <xf numFmtId="172" fontId="5" fillId="0" borderId="10" xfId="2" applyNumberFormat="1" applyFont="1" applyFill="1" applyBorder="1"/>
    <xf numFmtId="172" fontId="5" fillId="0" borderId="11" xfId="2" applyNumberFormat="1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14" fillId="0" borderId="0" xfId="4" applyFont="1" applyFill="1" applyBorder="1" applyAlignment="1" applyProtection="1"/>
    <xf numFmtId="167" fontId="5" fillId="0" borderId="0" xfId="2" applyNumberFormat="1" applyFont="1" applyFill="1" applyBorder="1" applyAlignment="1">
      <alignment horizontal="center"/>
    </xf>
    <xf numFmtId="168" fontId="5" fillId="0" borderId="0" xfId="2" applyNumberFormat="1" applyFont="1" applyFill="1" applyBorder="1" applyAlignment="1">
      <alignment horizontal="center"/>
    </xf>
    <xf numFmtId="0" fontId="4" fillId="0" borderId="7" xfId="0" applyFont="1" applyFill="1" applyBorder="1"/>
    <xf numFmtId="171" fontId="5" fillId="0" borderId="8" xfId="2" applyNumberFormat="1" applyFont="1" applyFill="1" applyBorder="1" applyAlignment="1">
      <alignment horizontal="center"/>
    </xf>
    <xf numFmtId="0" fontId="5" fillId="0" borderId="7" xfId="0" applyFont="1" applyFill="1" applyBorder="1"/>
    <xf numFmtId="0" fontId="4" fillId="0" borderId="9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top"/>
    </xf>
    <xf numFmtId="0" fontId="1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8" fontId="5" fillId="0" borderId="0" xfId="2" applyNumberFormat="1" applyFont="1" applyFill="1" applyBorder="1"/>
    <xf numFmtId="0" fontId="4" fillId="0" borderId="7" xfId="0" applyFont="1" applyFill="1" applyBorder="1" applyAlignment="1">
      <alignment horizontal="left"/>
    </xf>
    <xf numFmtId="168" fontId="5" fillId="0" borderId="8" xfId="2" applyNumberFormat="1" applyFont="1" applyFill="1" applyBorder="1"/>
    <xf numFmtId="0" fontId="5" fillId="0" borderId="7" xfId="0" applyFont="1" applyFill="1" applyBorder="1" applyAlignment="1">
      <alignment horizontal="left" wrapText="1"/>
    </xf>
    <xf numFmtId="168" fontId="5" fillId="0" borderId="10" xfId="2" applyNumberFormat="1" applyFont="1" applyFill="1" applyBorder="1"/>
    <xf numFmtId="0" fontId="5" fillId="0" borderId="0" xfId="0" applyFont="1" applyFill="1" applyBorder="1" applyAlignment="1">
      <alignment horizontal="center" wrapText="1"/>
    </xf>
    <xf numFmtId="168" fontId="5" fillId="0" borderId="0" xfId="0" applyNumberFormat="1" applyFont="1" applyFill="1" applyBorder="1" applyAlignment="1">
      <alignment horizontal="center"/>
    </xf>
    <xf numFmtId="0" fontId="5" fillId="0" borderId="4" xfId="0" applyFont="1" applyFill="1" applyBorder="1"/>
    <xf numFmtId="168" fontId="5" fillId="0" borderId="10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/>
    </xf>
    <xf numFmtId="44" fontId="5" fillId="0" borderId="8" xfId="2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4" fontId="5" fillId="0" borderId="0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167" fontId="5" fillId="0" borderId="8" xfId="2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167" fontId="5" fillId="0" borderId="11" xfId="2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167" fontId="5" fillId="0" borderId="1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166" fontId="5" fillId="0" borderId="10" xfId="2" applyNumberFormat="1" applyFont="1" applyFill="1" applyBorder="1" applyAlignment="1">
      <alignment horizontal="center" wrapText="1"/>
    </xf>
    <xf numFmtId="167" fontId="5" fillId="0" borderId="0" xfId="2" applyNumberFormat="1" applyFont="1" applyFill="1" applyBorder="1" applyAlignment="1">
      <alignment horizontal="center" vertical="center" wrapText="1"/>
    </xf>
    <xf numFmtId="167" fontId="5" fillId="0" borderId="8" xfId="2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67" fontId="5" fillId="0" borderId="10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7" fontId="5" fillId="0" borderId="0" xfId="2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/>
    <xf numFmtId="168" fontId="5" fillId="0" borderId="8" xfId="2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/>
    </xf>
    <xf numFmtId="168" fontId="5" fillId="0" borderId="10" xfId="2" applyNumberFormat="1" applyFont="1" applyFill="1" applyBorder="1" applyAlignment="1">
      <alignment horizontal="center"/>
    </xf>
    <xf numFmtId="167" fontId="5" fillId="0" borderId="8" xfId="2" applyNumberFormat="1" applyFont="1" applyFill="1" applyBorder="1" applyAlignment="1">
      <alignment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167" fontId="5" fillId="0" borderId="10" xfId="2" applyNumberFormat="1" applyFont="1" applyFill="1" applyBorder="1" applyAlignment="1">
      <alignment wrapText="1"/>
    </xf>
    <xf numFmtId="169" fontId="5" fillId="0" borderId="0" xfId="0" applyNumberFormat="1" applyFont="1" applyFill="1" applyBorder="1"/>
    <xf numFmtId="166" fontId="4" fillId="0" borderId="2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67" fontId="6" fillId="3" borderId="6" xfId="2" applyNumberFormat="1" applyFont="1" applyFill="1" applyBorder="1" applyAlignment="1">
      <alignment horizontal="center"/>
    </xf>
    <xf numFmtId="44" fontId="7" fillId="3" borderId="6" xfId="2" applyNumberFormat="1" applyFont="1" applyFill="1" applyBorder="1" applyAlignment="1">
      <alignment horizontal="center"/>
    </xf>
    <xf numFmtId="44" fontId="4" fillId="0" borderId="11" xfId="2" applyFont="1" applyFill="1" applyBorder="1"/>
    <xf numFmtId="0" fontId="4" fillId="0" borderId="4" xfId="0" applyFont="1" applyFill="1" applyBorder="1" applyAlignment="1">
      <alignment horizontal="center" wrapText="1"/>
    </xf>
    <xf numFmtId="0" fontId="5" fillId="0" borderId="5" xfId="0" applyFont="1" applyBorder="1"/>
    <xf numFmtId="0" fontId="4" fillId="0" borderId="9" xfId="0" applyFont="1" applyFill="1" applyBorder="1" applyAlignment="1">
      <alignment horizontal="center" wrapText="1"/>
    </xf>
    <xf numFmtId="0" fontId="5" fillId="0" borderId="10" xfId="0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7" fontId="6" fillId="3" borderId="11" xfId="2" applyNumberFormat="1" applyFont="1" applyFill="1" applyBorder="1" applyAlignment="1">
      <alignment horizontal="center"/>
    </xf>
    <xf numFmtId="167" fontId="7" fillId="3" borderId="6" xfId="2" applyNumberFormat="1" applyFont="1" applyFill="1" applyBorder="1" applyAlignment="1">
      <alignment horizontal="center"/>
    </xf>
    <xf numFmtId="167" fontId="7" fillId="3" borderId="11" xfId="2" applyNumberFormat="1" applyFont="1" applyFill="1" applyBorder="1" applyAlignment="1">
      <alignment horizontal="center"/>
    </xf>
    <xf numFmtId="167" fontId="4" fillId="0" borderId="11" xfId="2" applyNumberFormat="1" applyFont="1" applyFill="1" applyBorder="1"/>
    <xf numFmtId="0" fontId="5" fillId="0" borderId="5" xfId="0" applyFont="1" applyFill="1" applyBorder="1"/>
    <xf numFmtId="168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4" fontId="7" fillId="3" borderId="11" xfId="2" applyNumberFormat="1" applyFont="1" applyFill="1" applyBorder="1" applyAlignment="1">
      <alignment horizontal="center"/>
    </xf>
    <xf numFmtId="44" fontId="4" fillId="0" borderId="11" xfId="2" applyNumberFormat="1" applyFont="1" applyFill="1" applyBorder="1" applyAlignment="1">
      <alignment horizontal="center"/>
    </xf>
    <xf numFmtId="167" fontId="4" fillId="0" borderId="11" xfId="2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 wrapText="1"/>
    </xf>
    <xf numFmtId="167" fontId="4" fillId="0" borderId="11" xfId="2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7" fontId="5" fillId="0" borderId="5" xfId="2" applyNumberFormat="1" applyFont="1" applyFill="1" applyBorder="1" applyAlignment="1">
      <alignment horizontal="center" vertical="center" wrapText="1"/>
    </xf>
    <xf numFmtId="44" fontId="7" fillId="3" borderId="6" xfId="2" applyFont="1" applyFill="1" applyBorder="1" applyAlignment="1">
      <alignment horizontal="center"/>
    </xf>
    <xf numFmtId="168" fontId="5" fillId="0" borderId="5" xfId="2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167" fontId="4" fillId="0" borderId="11" xfId="2" applyNumberFormat="1" applyFont="1" applyFill="1" applyBorder="1" applyAlignment="1">
      <alignment wrapText="1"/>
    </xf>
    <xf numFmtId="167" fontId="5" fillId="0" borderId="5" xfId="2" applyNumberFormat="1" applyFont="1" applyFill="1" applyBorder="1" applyAlignment="1">
      <alignment wrapText="1"/>
    </xf>
    <xf numFmtId="44" fontId="4" fillId="0" borderId="11" xfId="0" applyNumberFormat="1" applyFont="1" applyFill="1" applyBorder="1"/>
    <xf numFmtId="166" fontId="5" fillId="0" borderId="5" xfId="2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vertical="top"/>
    </xf>
    <xf numFmtId="44" fontId="8" fillId="0" borderId="0" xfId="2" applyFont="1" applyFill="1"/>
    <xf numFmtId="0" fontId="8" fillId="0" borderId="0" xfId="0" applyFont="1" applyFill="1"/>
    <xf numFmtId="166" fontId="4" fillId="0" borderId="3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6" fontId="4" fillId="0" borderId="6" xfId="2" applyNumberFormat="1" applyFont="1" applyFill="1" applyBorder="1" applyAlignment="1">
      <alignment horizontal="center" vertical="center"/>
    </xf>
    <xf numFmtId="166" fontId="5" fillId="0" borderId="8" xfId="2" applyNumberFormat="1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horizontal="left" vertical="center" wrapText="1"/>
    </xf>
    <xf numFmtId="44" fontId="5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4" fontId="5" fillId="0" borderId="0" xfId="2" applyFont="1" applyFill="1" applyBorder="1" applyAlignment="1">
      <alignment horizontal="center" vertical="center" wrapText="1"/>
    </xf>
    <xf numFmtId="172" fontId="5" fillId="0" borderId="5" xfId="2" applyNumberFormat="1" applyFont="1" applyFill="1" applyBorder="1" applyAlignment="1">
      <alignment vertical="center"/>
    </xf>
    <xf numFmtId="172" fontId="5" fillId="0" borderId="6" xfId="2" applyNumberFormat="1" applyFont="1" applyFill="1" applyBorder="1" applyAlignment="1">
      <alignment vertical="center"/>
    </xf>
    <xf numFmtId="172" fontId="5" fillId="0" borderId="0" xfId="2" applyNumberFormat="1" applyFont="1" applyFill="1" applyBorder="1" applyAlignment="1">
      <alignment vertical="center"/>
    </xf>
    <xf numFmtId="172" fontId="5" fillId="0" borderId="8" xfId="2" applyNumberFormat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44" fontId="4" fillId="0" borderId="6" xfId="2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4" fillId="0" borderId="11" xfId="2" applyNumberFormat="1" applyFont="1" applyFill="1" applyBorder="1" applyAlignment="1">
      <alignment vertical="center"/>
    </xf>
    <xf numFmtId="172" fontId="5" fillId="0" borderId="0" xfId="0" applyNumberFormat="1" applyFont="1"/>
    <xf numFmtId="0" fontId="6" fillId="0" borderId="0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164" fontId="6" fillId="0" borderId="0" xfId="0" applyNumberFormat="1" applyFont="1" applyFill="1" applyBorder="1" applyAlignment="1">
      <alignment horizontal="center"/>
    </xf>
    <xf numFmtId="9" fontId="6" fillId="0" borderId="8" xfId="3" applyFont="1" applyFill="1" applyBorder="1"/>
    <xf numFmtId="2" fontId="6" fillId="0" borderId="0" xfId="0" applyNumberFormat="1" applyFont="1" applyFill="1" applyBorder="1" applyAlignment="1">
      <alignment horizontal="center"/>
    </xf>
    <xf numFmtId="0" fontId="6" fillId="0" borderId="9" xfId="0" applyFont="1" applyFill="1" applyBorder="1"/>
    <xf numFmtId="164" fontId="6" fillId="0" borderId="10" xfId="0" applyNumberFormat="1" applyFont="1" applyFill="1" applyBorder="1" applyAlignment="1">
      <alignment horizontal="center"/>
    </xf>
    <xf numFmtId="9" fontId="6" fillId="0" borderId="11" xfId="3" applyFont="1" applyFill="1" applyBorder="1"/>
    <xf numFmtId="0" fontId="7" fillId="0" borderId="1" xfId="0" applyFont="1" applyFill="1" applyBorder="1"/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6" fillId="0" borderId="0" xfId="3" applyNumberFormat="1" applyFont="1" applyFill="1" applyBorder="1"/>
    <xf numFmtId="9" fontId="6" fillId="0" borderId="8" xfId="3" applyNumberFormat="1" applyFont="1" applyFill="1" applyBorder="1"/>
    <xf numFmtId="9" fontId="6" fillId="0" borderId="10" xfId="3" applyNumberFormat="1" applyFont="1" applyFill="1" applyBorder="1"/>
    <xf numFmtId="9" fontId="6" fillId="0" borderId="11" xfId="3" applyNumberFormat="1" applyFont="1" applyFill="1" applyBorder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2" fontId="5" fillId="0" borderId="0" xfId="0" applyNumberFormat="1" applyFont="1" applyFill="1" applyBorder="1"/>
    <xf numFmtId="2" fontId="5" fillId="0" borderId="8" xfId="0" applyNumberFormat="1" applyFont="1" applyFill="1" applyBorder="1"/>
    <xf numFmtId="2" fontId="4" fillId="0" borderId="10" xfId="0" applyNumberFormat="1" applyFont="1" applyFill="1" applyBorder="1"/>
    <xf numFmtId="2" fontId="4" fillId="0" borderId="11" xfId="0" applyNumberFormat="1" applyFont="1" applyFill="1" applyBorder="1"/>
    <xf numFmtId="2" fontId="4" fillId="0" borderId="0" xfId="0" applyNumberFormat="1" applyFont="1" applyFill="1" applyBorder="1"/>
    <xf numFmtId="0" fontId="9" fillId="0" borderId="0" xfId="0" applyFont="1" applyFill="1"/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6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/>
    </xf>
    <xf numFmtId="166" fontId="7" fillId="3" borderId="6" xfId="2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/>
    </xf>
    <xf numFmtId="44" fontId="5" fillId="0" borderId="0" xfId="2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44" fontId="4" fillId="0" borderId="4" xfId="2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6">
    <cellStyle name="Hipervínculo" xfId="4" builtinId="8"/>
    <cellStyle name="Millares" xfId="1" builtinId="3"/>
    <cellStyle name="Moneda" xfId="2" builtinId="4"/>
    <cellStyle name="Normal" xfId="0" builtinId="0"/>
    <cellStyle name="Normal 2" xfId="5" xr:uid="{00000000-0005-0000-0000-000004000000}"/>
    <cellStyle name="Porcentaje" xfId="3" builtinId="5"/>
  </cellStyles>
  <dxfs count="0"/>
  <tableStyles count="0" defaultTableStyle="TableStyleMedium9" defaultPivotStyle="PivotStyleLight16"/>
  <colors>
    <mruColors>
      <color rgb="FF66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'Inversión agregada'!$I$12</c:f>
              <c:strCache>
                <c:ptCount val="1"/>
                <c:pt idx="0">
                  <c:v>Inversión relativa en Desarrollo Urbano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'Inversión agregada'!$B$13:$B$29</c:f>
              <c:strCache>
                <c:ptCount val="17"/>
                <c:pt idx="0">
                  <c:v>Bogotá</c:v>
                </c:pt>
                <c:pt idx="1">
                  <c:v>Barranquilla</c:v>
                </c:pt>
                <c:pt idx="2">
                  <c:v>Medellín</c:v>
                </c:pt>
                <c:pt idx="3">
                  <c:v>Cali</c:v>
                </c:pt>
                <c:pt idx="4">
                  <c:v>Santa Marta</c:v>
                </c:pt>
                <c:pt idx="5">
                  <c:v>Cartagena</c:v>
                </c:pt>
                <c:pt idx="6">
                  <c:v>Pereira</c:v>
                </c:pt>
                <c:pt idx="7">
                  <c:v>Cúcuta</c:v>
                </c:pt>
                <c:pt idx="8">
                  <c:v>Bucaramanga</c:v>
                </c:pt>
                <c:pt idx="9">
                  <c:v>Montería</c:v>
                </c:pt>
                <c:pt idx="10">
                  <c:v>Valledupar</c:v>
                </c:pt>
                <c:pt idx="11">
                  <c:v>Pasto</c:v>
                </c:pt>
                <c:pt idx="12">
                  <c:v>Ibagué</c:v>
                </c:pt>
                <c:pt idx="13">
                  <c:v>Neiva</c:v>
                </c:pt>
                <c:pt idx="14">
                  <c:v>Villavicencio</c:v>
                </c:pt>
                <c:pt idx="15">
                  <c:v>Manizales</c:v>
                </c:pt>
                <c:pt idx="16">
                  <c:v>Tunja</c:v>
                </c:pt>
              </c:strCache>
            </c:strRef>
          </c:cat>
          <c:val>
            <c:numRef>
              <c:f>'Inversión agregada'!$I$13:$I$29</c:f>
              <c:numCache>
                <c:formatCode>0%</c:formatCode>
                <c:ptCount val="17"/>
                <c:pt idx="0">
                  <c:v>0.42107982310093661</c:v>
                </c:pt>
                <c:pt idx="1">
                  <c:v>0.61437146061777714</c:v>
                </c:pt>
                <c:pt idx="2">
                  <c:v>0.3442501937363136</c:v>
                </c:pt>
                <c:pt idx="3">
                  <c:v>0.39294334901310951</c:v>
                </c:pt>
                <c:pt idx="4">
                  <c:v>0.50954484128848643</c:v>
                </c:pt>
                <c:pt idx="5">
                  <c:v>0.14882081727336546</c:v>
                </c:pt>
                <c:pt idx="6">
                  <c:v>0.24031998382753217</c:v>
                </c:pt>
                <c:pt idx="7">
                  <c:v>0.10738374526266523</c:v>
                </c:pt>
                <c:pt idx="8">
                  <c:v>0.26453553417538184</c:v>
                </c:pt>
                <c:pt idx="9">
                  <c:v>0.18657194616262154</c:v>
                </c:pt>
                <c:pt idx="10">
                  <c:v>6.2117314520877917E-2</c:v>
                </c:pt>
                <c:pt idx="11">
                  <c:v>0.20786083763996635</c:v>
                </c:pt>
                <c:pt idx="12">
                  <c:v>0.10155003788098389</c:v>
                </c:pt>
                <c:pt idx="13">
                  <c:v>3.1381723551812027E-2</c:v>
                </c:pt>
                <c:pt idx="14">
                  <c:v>0.13325702466078082</c:v>
                </c:pt>
                <c:pt idx="15">
                  <c:v>0.19214326366474993</c:v>
                </c:pt>
                <c:pt idx="16">
                  <c:v>0.10396347830884234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3-43D2-81CC-39F00D0F0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39040"/>
        <c:axId val="48040576"/>
      </c:barChart>
      <c:catAx>
        <c:axId val="480390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48040576"/>
        <c:crosses val="autoZero"/>
        <c:auto val="1"/>
        <c:lblAlgn val="ctr"/>
        <c:lblOffset val="100"/>
        <c:noMultiLvlLbl val="0"/>
      </c:catAx>
      <c:valAx>
        <c:axId val="4804057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039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92320371216415"/>
          <c:y val="0.10396029760178828"/>
          <c:w val="0.48497971030071774"/>
          <c:h val="0.80338682445216147"/>
        </c:manualLayout>
      </c:layout>
      <c:pieChart>
        <c:varyColors val="1"/>
        <c:ser>
          <c:idx val="0"/>
          <c:order val="0"/>
          <c:tx>
            <c:strRef>
              <c:f>'Fuentes de financiación'!$B$11</c:f>
              <c:strCache>
                <c:ptCount val="1"/>
                <c:pt idx="0">
                  <c:v>Desarrollo Urbano</c:v>
                </c:pt>
              </c:strCache>
            </c:strRef>
          </c:tx>
          <c:dPt>
            <c:idx val="1"/>
            <c:bubble3D val="0"/>
            <c:spPr>
              <a:solidFill>
                <a:srgbClr val="FF3399"/>
              </a:solidFill>
            </c:spPr>
            <c:extLst>
              <c:ext xmlns:c16="http://schemas.microsoft.com/office/drawing/2014/chart" uri="{C3380CC4-5D6E-409C-BE32-E72D297353CC}">
                <c16:uniqueId val="{00000000-7C14-4D44-AF44-A9BBB919D30F}"/>
              </c:ext>
            </c:extLst>
          </c:dPt>
          <c:dLbls>
            <c:dLbl>
              <c:idx val="0"/>
              <c:layout>
                <c:manualLayout>
                  <c:x val="6.2363637992350007E-2"/>
                  <c:y val="6.9277384656157986E-2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4-4D44-AF44-A9BBB919D30F}"/>
                </c:ext>
              </c:extLst>
            </c:dLbl>
            <c:dLbl>
              <c:idx val="1"/>
              <c:layout>
                <c:manualLayout>
                  <c:x val="-5.4974956255468083E-2"/>
                  <c:y val="5.5518372703412075E-2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14-4D44-AF44-A9BBB919D3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'Fuentes de financiación'!$C$6:$D$6</c:f>
              <c:strCache>
                <c:ptCount val="2"/>
                <c:pt idx="0">
                  <c:v>Público</c:v>
                </c:pt>
                <c:pt idx="1">
                  <c:v>Privado</c:v>
                </c:pt>
              </c:strCache>
            </c:strRef>
          </c:cat>
          <c:val>
            <c:numRef>
              <c:f>'Fuentes de financiación'!$C$11:$D$11</c:f>
              <c:numCache>
                <c:formatCode>0.00</c:formatCode>
                <c:ptCount val="2"/>
                <c:pt idx="0">
                  <c:v>4.1938287427700001</c:v>
                </c:pt>
                <c:pt idx="1">
                  <c:v>2.9146221700300003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4-4D44-AF44-A9BBB919D3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'Inversión agregada'!$C$35</c:f>
              <c:strCache>
                <c:ptCount val="1"/>
                <c:pt idx="0">
                  <c:v>Movilidad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'Inversión agregada'!$B$36:$B$52</c:f>
              <c:strCache>
                <c:ptCount val="17"/>
                <c:pt idx="0">
                  <c:v>Bogotá</c:v>
                </c:pt>
                <c:pt idx="1">
                  <c:v>Barranquilla</c:v>
                </c:pt>
                <c:pt idx="2">
                  <c:v>Medellín</c:v>
                </c:pt>
                <c:pt idx="3">
                  <c:v>Cali</c:v>
                </c:pt>
                <c:pt idx="4">
                  <c:v>Santa Marta</c:v>
                </c:pt>
                <c:pt idx="5">
                  <c:v>Cartagena</c:v>
                </c:pt>
                <c:pt idx="6">
                  <c:v>Pereira</c:v>
                </c:pt>
                <c:pt idx="7">
                  <c:v>Cúcuta</c:v>
                </c:pt>
                <c:pt idx="8">
                  <c:v>Bucaramanga</c:v>
                </c:pt>
                <c:pt idx="9">
                  <c:v>Montería</c:v>
                </c:pt>
                <c:pt idx="10">
                  <c:v>Valledupar</c:v>
                </c:pt>
                <c:pt idx="11">
                  <c:v>Pasto</c:v>
                </c:pt>
                <c:pt idx="12">
                  <c:v>Ibagué</c:v>
                </c:pt>
                <c:pt idx="13">
                  <c:v>Neiva</c:v>
                </c:pt>
                <c:pt idx="14">
                  <c:v>Villavicencio</c:v>
                </c:pt>
                <c:pt idx="15">
                  <c:v>Manizales</c:v>
                </c:pt>
                <c:pt idx="16">
                  <c:v>Tunja</c:v>
                </c:pt>
              </c:strCache>
            </c:strRef>
          </c:cat>
          <c:val>
            <c:numRef>
              <c:f>'Inversión agregada'!$C$36:$C$52</c:f>
              <c:numCache>
                <c:formatCode>0%</c:formatCode>
                <c:ptCount val="17"/>
                <c:pt idx="0">
                  <c:v>0.76886189691729767</c:v>
                </c:pt>
                <c:pt idx="1">
                  <c:v>6.4325165401506415E-2</c:v>
                </c:pt>
                <c:pt idx="2">
                  <c:v>7.9367492600578196E-2</c:v>
                </c:pt>
                <c:pt idx="3">
                  <c:v>4.1825589048000295E-2</c:v>
                </c:pt>
                <c:pt idx="4">
                  <c:v>6.2520597929707575E-3</c:v>
                </c:pt>
                <c:pt idx="5">
                  <c:v>6.1480573501494261E-3</c:v>
                </c:pt>
                <c:pt idx="6">
                  <c:v>7.118389419771126E-3</c:v>
                </c:pt>
                <c:pt idx="7">
                  <c:v>2.5912517181428305E-3</c:v>
                </c:pt>
                <c:pt idx="8">
                  <c:v>3.3758802662596054E-3</c:v>
                </c:pt>
                <c:pt idx="9">
                  <c:v>3.955094959580692E-3</c:v>
                </c:pt>
                <c:pt idx="10">
                  <c:v>2.3111653960295863E-4</c:v>
                </c:pt>
                <c:pt idx="11">
                  <c:v>5.8292073995676562E-3</c:v>
                </c:pt>
                <c:pt idx="12">
                  <c:v>2.3271601330445593E-3</c:v>
                </c:pt>
                <c:pt idx="13">
                  <c:v>5.2537993147860668E-4</c:v>
                </c:pt>
                <c:pt idx="14">
                  <c:v>1.7070682381820047E-3</c:v>
                </c:pt>
                <c:pt idx="15">
                  <c:v>4.5479720305383808E-3</c:v>
                </c:pt>
                <c:pt idx="16">
                  <c:v>1.01121825332878E-3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7-4AF8-8776-1F7F61658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864"/>
        <c:axId val="84074496"/>
      </c:barChart>
      <c:catAx>
        <c:axId val="480688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84074496"/>
        <c:crosses val="autoZero"/>
        <c:auto val="1"/>
        <c:lblAlgn val="ctr"/>
        <c:lblOffset val="100"/>
        <c:noMultiLvlLbl val="0"/>
      </c:catAx>
      <c:valAx>
        <c:axId val="8407449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0688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'Inversión agregada'!$D$35</c:f>
              <c:strCache>
                <c:ptCount val="1"/>
                <c:pt idx="0">
                  <c:v>Hábitat, Vivienda y Serv. Público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'Inversión agregada'!$B$36:$B$52</c:f>
              <c:strCache>
                <c:ptCount val="17"/>
                <c:pt idx="0">
                  <c:v>Bogotá</c:v>
                </c:pt>
                <c:pt idx="1">
                  <c:v>Barranquilla</c:v>
                </c:pt>
                <c:pt idx="2">
                  <c:v>Medellín</c:v>
                </c:pt>
                <c:pt idx="3">
                  <c:v>Cali</c:v>
                </c:pt>
                <c:pt idx="4">
                  <c:v>Santa Marta</c:v>
                </c:pt>
                <c:pt idx="5">
                  <c:v>Cartagena</c:v>
                </c:pt>
                <c:pt idx="6">
                  <c:v>Pereira</c:v>
                </c:pt>
                <c:pt idx="7">
                  <c:v>Cúcuta</c:v>
                </c:pt>
                <c:pt idx="8">
                  <c:v>Bucaramanga</c:v>
                </c:pt>
                <c:pt idx="9">
                  <c:v>Montería</c:v>
                </c:pt>
                <c:pt idx="10">
                  <c:v>Valledupar</c:v>
                </c:pt>
                <c:pt idx="11">
                  <c:v>Pasto</c:v>
                </c:pt>
                <c:pt idx="12">
                  <c:v>Ibagué</c:v>
                </c:pt>
                <c:pt idx="13">
                  <c:v>Neiva</c:v>
                </c:pt>
                <c:pt idx="14">
                  <c:v>Villavicencio</c:v>
                </c:pt>
                <c:pt idx="15">
                  <c:v>Manizales</c:v>
                </c:pt>
                <c:pt idx="16">
                  <c:v>Tunja</c:v>
                </c:pt>
              </c:strCache>
            </c:strRef>
          </c:cat>
          <c:val>
            <c:numRef>
              <c:f>'Inversión agregada'!$D$36:$D$52</c:f>
              <c:numCache>
                <c:formatCode>0%</c:formatCode>
                <c:ptCount val="17"/>
                <c:pt idx="0">
                  <c:v>0.34198057584800196</c:v>
                </c:pt>
                <c:pt idx="1">
                  <c:v>0.2193777093472507</c:v>
                </c:pt>
                <c:pt idx="2">
                  <c:v>9.3468692112921609E-2</c:v>
                </c:pt>
                <c:pt idx="3">
                  <c:v>0.12406588025175976</c:v>
                </c:pt>
                <c:pt idx="4">
                  <c:v>0.12742377831364765</c:v>
                </c:pt>
                <c:pt idx="5">
                  <c:v>1.3251119422420682E-2</c:v>
                </c:pt>
                <c:pt idx="6">
                  <c:v>2.0120496902578163E-2</c:v>
                </c:pt>
                <c:pt idx="7">
                  <c:v>1.0717885747787525E-2</c:v>
                </c:pt>
                <c:pt idx="8">
                  <c:v>1.2752394474924496E-2</c:v>
                </c:pt>
                <c:pt idx="9">
                  <c:v>6.5549655880942758E-3</c:v>
                </c:pt>
                <c:pt idx="10">
                  <c:v>5.8352516930097343E-3</c:v>
                </c:pt>
                <c:pt idx="11">
                  <c:v>8.8750976579193112E-3</c:v>
                </c:pt>
                <c:pt idx="12">
                  <c:v>3.8010848904157894E-3</c:v>
                </c:pt>
                <c:pt idx="13">
                  <c:v>1.3703221794875437E-3</c:v>
                </c:pt>
                <c:pt idx="14">
                  <c:v>5.3744819435832536E-3</c:v>
                </c:pt>
                <c:pt idx="15">
                  <c:v>2.1558227465017172E-3</c:v>
                </c:pt>
                <c:pt idx="16">
                  <c:v>2.8744408796956399E-3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C-4DF4-9C4E-9BF0820DE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82048"/>
        <c:axId val="84087936"/>
      </c:barChart>
      <c:catAx>
        <c:axId val="84082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84087936"/>
        <c:crosses val="autoZero"/>
        <c:auto val="1"/>
        <c:lblAlgn val="ctr"/>
        <c:lblOffset val="100"/>
        <c:noMultiLvlLbl val="0"/>
      </c:catAx>
      <c:valAx>
        <c:axId val="8408793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4082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'Inversión agregada'!$E$35</c:f>
              <c:strCache>
                <c:ptCount val="1"/>
                <c:pt idx="0">
                  <c:v>Espacio Público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'Inversión agregada'!$B$36:$B$52</c:f>
              <c:strCache>
                <c:ptCount val="17"/>
                <c:pt idx="0">
                  <c:v>Bogotá</c:v>
                </c:pt>
                <c:pt idx="1">
                  <c:v>Barranquilla</c:v>
                </c:pt>
                <c:pt idx="2">
                  <c:v>Medellín</c:v>
                </c:pt>
                <c:pt idx="3">
                  <c:v>Cali</c:v>
                </c:pt>
                <c:pt idx="4">
                  <c:v>Santa Marta</c:v>
                </c:pt>
                <c:pt idx="5">
                  <c:v>Cartagena</c:v>
                </c:pt>
                <c:pt idx="6">
                  <c:v>Pereira</c:v>
                </c:pt>
                <c:pt idx="7">
                  <c:v>Cúcuta</c:v>
                </c:pt>
                <c:pt idx="8">
                  <c:v>Bucaramanga</c:v>
                </c:pt>
                <c:pt idx="9">
                  <c:v>Montería</c:v>
                </c:pt>
                <c:pt idx="10">
                  <c:v>Valledupar</c:v>
                </c:pt>
                <c:pt idx="11">
                  <c:v>Pasto</c:v>
                </c:pt>
                <c:pt idx="12">
                  <c:v>Ibagué</c:v>
                </c:pt>
                <c:pt idx="13">
                  <c:v>Neiva</c:v>
                </c:pt>
                <c:pt idx="14">
                  <c:v>Villavicencio</c:v>
                </c:pt>
                <c:pt idx="15">
                  <c:v>Manizales</c:v>
                </c:pt>
                <c:pt idx="16">
                  <c:v>Tunja</c:v>
                </c:pt>
              </c:strCache>
            </c:strRef>
          </c:cat>
          <c:val>
            <c:numRef>
              <c:f>'Inversión agregada'!$E$36:$E$52</c:f>
              <c:numCache>
                <c:formatCode>0%</c:formatCode>
                <c:ptCount val="17"/>
                <c:pt idx="0">
                  <c:v>0.30190814089972495</c:v>
                </c:pt>
                <c:pt idx="1">
                  <c:v>0.5516053897167944</c:v>
                </c:pt>
                <c:pt idx="2">
                  <c:v>8.6339806943262778E-2</c:v>
                </c:pt>
                <c:pt idx="3">
                  <c:v>0</c:v>
                </c:pt>
                <c:pt idx="4">
                  <c:v>6.2284093143293506E-3</c:v>
                </c:pt>
                <c:pt idx="5">
                  <c:v>7.9580971386130194E-3</c:v>
                </c:pt>
                <c:pt idx="6">
                  <c:v>3.4155106120288127E-3</c:v>
                </c:pt>
                <c:pt idx="7">
                  <c:v>0</c:v>
                </c:pt>
                <c:pt idx="8">
                  <c:v>3.1020655406453147E-2</c:v>
                </c:pt>
                <c:pt idx="9">
                  <c:v>2.0229021704659428E-4</c:v>
                </c:pt>
                <c:pt idx="10">
                  <c:v>0</c:v>
                </c:pt>
                <c:pt idx="11">
                  <c:v>3.3317122090228669E-3</c:v>
                </c:pt>
                <c:pt idx="12">
                  <c:v>1.60615101786275E-3</c:v>
                </c:pt>
                <c:pt idx="13">
                  <c:v>0</c:v>
                </c:pt>
                <c:pt idx="14">
                  <c:v>1.2681626655582964E-3</c:v>
                </c:pt>
                <c:pt idx="15">
                  <c:v>3.1076772837773836E-3</c:v>
                </c:pt>
                <c:pt idx="16">
                  <c:v>2.0079965755256672E-3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B-4744-A142-103AAA540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3936"/>
        <c:axId val="84105472"/>
      </c:barChart>
      <c:catAx>
        <c:axId val="841039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84105472"/>
        <c:crosses val="autoZero"/>
        <c:auto val="1"/>
        <c:lblAlgn val="ctr"/>
        <c:lblOffset val="100"/>
        <c:noMultiLvlLbl val="0"/>
      </c:catAx>
      <c:valAx>
        <c:axId val="8410547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41039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'Inversión agregada'!$F$35</c:f>
              <c:strCache>
                <c:ptCount val="1"/>
                <c:pt idx="0">
                  <c:v>Gestión de riesgos y determinantes ambientales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'Inversión agregada'!$B$36:$B$52</c:f>
              <c:strCache>
                <c:ptCount val="17"/>
                <c:pt idx="0">
                  <c:v>Bogotá</c:v>
                </c:pt>
                <c:pt idx="1">
                  <c:v>Barranquilla</c:v>
                </c:pt>
                <c:pt idx="2">
                  <c:v>Medellín</c:v>
                </c:pt>
                <c:pt idx="3">
                  <c:v>Cali</c:v>
                </c:pt>
                <c:pt idx="4">
                  <c:v>Santa Marta</c:v>
                </c:pt>
                <c:pt idx="5">
                  <c:v>Cartagena</c:v>
                </c:pt>
                <c:pt idx="6">
                  <c:v>Pereira</c:v>
                </c:pt>
                <c:pt idx="7">
                  <c:v>Cúcuta</c:v>
                </c:pt>
                <c:pt idx="8">
                  <c:v>Bucaramanga</c:v>
                </c:pt>
                <c:pt idx="9">
                  <c:v>Montería</c:v>
                </c:pt>
                <c:pt idx="10">
                  <c:v>Valledupar</c:v>
                </c:pt>
                <c:pt idx="11">
                  <c:v>Pasto</c:v>
                </c:pt>
                <c:pt idx="12">
                  <c:v>Ibagué</c:v>
                </c:pt>
                <c:pt idx="13">
                  <c:v>Neiva</c:v>
                </c:pt>
                <c:pt idx="14">
                  <c:v>Villavicencio</c:v>
                </c:pt>
                <c:pt idx="15">
                  <c:v>Manizales</c:v>
                </c:pt>
                <c:pt idx="16">
                  <c:v>Tunja</c:v>
                </c:pt>
              </c:strCache>
            </c:strRef>
          </c:cat>
          <c:val>
            <c:numRef>
              <c:f>'Inversión agregada'!$F$36:$F$52</c:f>
              <c:numCache>
                <c:formatCode>0%</c:formatCode>
                <c:ptCount val="17"/>
                <c:pt idx="0">
                  <c:v>0.14467566544462285</c:v>
                </c:pt>
                <c:pt idx="1">
                  <c:v>0.42654127603741132</c:v>
                </c:pt>
                <c:pt idx="2">
                  <c:v>2.276504930189804E-2</c:v>
                </c:pt>
                <c:pt idx="3">
                  <c:v>0.23210827739177151</c:v>
                </c:pt>
                <c:pt idx="4">
                  <c:v>2.2908364027252534E-2</c:v>
                </c:pt>
                <c:pt idx="5">
                  <c:v>3.7352728980628018E-2</c:v>
                </c:pt>
                <c:pt idx="6">
                  <c:v>1.535410190562574E-2</c:v>
                </c:pt>
                <c:pt idx="7">
                  <c:v>5.1251508336330456E-3</c:v>
                </c:pt>
                <c:pt idx="8">
                  <c:v>4.7593460083204253E-2</c:v>
                </c:pt>
                <c:pt idx="9">
                  <c:v>5.0420392889421739E-3</c:v>
                </c:pt>
                <c:pt idx="10">
                  <c:v>7.1939384797781751E-3</c:v>
                </c:pt>
                <c:pt idx="11">
                  <c:v>7.4562363156196205E-3</c:v>
                </c:pt>
                <c:pt idx="12">
                  <c:v>6.3074287118390143E-3</c:v>
                </c:pt>
                <c:pt idx="13">
                  <c:v>2.7281112552774494E-3</c:v>
                </c:pt>
                <c:pt idx="14">
                  <c:v>6.1227999549253844E-3</c:v>
                </c:pt>
                <c:pt idx="15">
                  <c:v>1.0725371987571189E-2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9-4C9D-A0B9-D90400B6A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1472"/>
        <c:axId val="84123008"/>
      </c:barChart>
      <c:catAx>
        <c:axId val="841214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84123008"/>
        <c:crosses val="autoZero"/>
        <c:auto val="1"/>
        <c:lblAlgn val="ctr"/>
        <c:lblOffset val="100"/>
        <c:noMultiLvlLbl val="0"/>
      </c:catAx>
      <c:valAx>
        <c:axId val="8412300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4121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'Inversión agregada'!$G$35</c:f>
              <c:strCache>
                <c:ptCount val="1"/>
                <c:pt idx="0">
                  <c:v>Desarrollo Urbano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'Inversión agregada'!$B$36:$B$52</c:f>
              <c:strCache>
                <c:ptCount val="17"/>
                <c:pt idx="0">
                  <c:v>Bogotá</c:v>
                </c:pt>
                <c:pt idx="1">
                  <c:v>Barranquilla</c:v>
                </c:pt>
                <c:pt idx="2">
                  <c:v>Medellín</c:v>
                </c:pt>
                <c:pt idx="3">
                  <c:v>Cali</c:v>
                </c:pt>
                <c:pt idx="4">
                  <c:v>Santa Marta</c:v>
                </c:pt>
                <c:pt idx="5">
                  <c:v>Cartagena</c:v>
                </c:pt>
                <c:pt idx="6">
                  <c:v>Pereira</c:v>
                </c:pt>
                <c:pt idx="7">
                  <c:v>Cúcuta</c:v>
                </c:pt>
                <c:pt idx="8">
                  <c:v>Bucaramanga</c:v>
                </c:pt>
                <c:pt idx="9">
                  <c:v>Montería</c:v>
                </c:pt>
                <c:pt idx="10">
                  <c:v>Valledupar</c:v>
                </c:pt>
                <c:pt idx="11">
                  <c:v>Pasto</c:v>
                </c:pt>
                <c:pt idx="12">
                  <c:v>Ibagué</c:v>
                </c:pt>
                <c:pt idx="13">
                  <c:v>Neiva</c:v>
                </c:pt>
                <c:pt idx="14">
                  <c:v>Villavicencio</c:v>
                </c:pt>
                <c:pt idx="15">
                  <c:v>Manizales</c:v>
                </c:pt>
                <c:pt idx="16">
                  <c:v>Tunja</c:v>
                </c:pt>
              </c:strCache>
            </c:strRef>
          </c:cat>
          <c:val>
            <c:numRef>
              <c:f>'Inversión agregada'!$G$36:$G$52</c:f>
              <c:numCache>
                <c:formatCode>0%</c:formatCode>
                <c:ptCount val="17"/>
                <c:pt idx="0">
                  <c:v>0.59352063456877191</c:v>
                </c:pt>
                <c:pt idx="1">
                  <c:v>0.15472718463065804</c:v>
                </c:pt>
                <c:pt idx="2">
                  <c:v>8.130756555813809E-2</c:v>
                </c:pt>
                <c:pt idx="3">
                  <c:v>6.900482785444835E-2</c:v>
                </c:pt>
                <c:pt idx="4">
                  <c:v>4.0083330333215893E-2</c:v>
                </c:pt>
                <c:pt idx="5">
                  <c:v>9.4557116743358115E-3</c:v>
                </c:pt>
                <c:pt idx="6">
                  <c:v>1.0740692733363094E-2</c:v>
                </c:pt>
                <c:pt idx="7">
                  <c:v>4.7348088359583486E-3</c:v>
                </c:pt>
                <c:pt idx="8">
                  <c:v>9.6110017871250553E-3</c:v>
                </c:pt>
                <c:pt idx="9">
                  <c:v>6.1602351903509798E-3</c:v>
                </c:pt>
                <c:pt idx="10">
                  <c:v>2.0278506408920975E-3</c:v>
                </c:pt>
                <c:pt idx="11">
                  <c:v>6.5462601829863612E-3</c:v>
                </c:pt>
                <c:pt idx="12">
                  <c:v>2.836343978187425E-3</c:v>
                </c:pt>
                <c:pt idx="13">
                  <c:v>8.0778213614785888E-4</c:v>
                </c:pt>
                <c:pt idx="14">
                  <c:v>2.8547550068049625E-3</c:v>
                </c:pt>
                <c:pt idx="15">
                  <c:v>4.0331824609067691E-3</c:v>
                </c:pt>
                <c:pt idx="16">
                  <c:v>1.547832427708902E-3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3-47AA-8F97-79B018B8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41824"/>
        <c:axId val="84943616"/>
      </c:barChart>
      <c:catAx>
        <c:axId val="849418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84943616"/>
        <c:crosses val="autoZero"/>
        <c:auto val="1"/>
        <c:lblAlgn val="ctr"/>
        <c:lblOffset val="100"/>
        <c:noMultiLvlLbl val="0"/>
      </c:catAx>
      <c:valAx>
        <c:axId val="8494361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4941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'Inversión agregada'!$H$35</c:f>
              <c:strCache>
                <c:ptCount val="1"/>
                <c:pt idx="0">
                  <c:v>Total PND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'Inversión agregada'!$B$36:$B$52</c:f>
              <c:strCache>
                <c:ptCount val="17"/>
                <c:pt idx="0">
                  <c:v>Bogotá</c:v>
                </c:pt>
                <c:pt idx="1">
                  <c:v>Barranquilla</c:v>
                </c:pt>
                <c:pt idx="2">
                  <c:v>Medellín</c:v>
                </c:pt>
                <c:pt idx="3">
                  <c:v>Cali</c:v>
                </c:pt>
                <c:pt idx="4">
                  <c:v>Santa Marta</c:v>
                </c:pt>
                <c:pt idx="5">
                  <c:v>Cartagena</c:v>
                </c:pt>
                <c:pt idx="6">
                  <c:v>Pereira</c:v>
                </c:pt>
                <c:pt idx="7">
                  <c:v>Cúcuta</c:v>
                </c:pt>
                <c:pt idx="8">
                  <c:v>Bucaramanga</c:v>
                </c:pt>
                <c:pt idx="9">
                  <c:v>Montería</c:v>
                </c:pt>
                <c:pt idx="10">
                  <c:v>Valledupar</c:v>
                </c:pt>
                <c:pt idx="11">
                  <c:v>Pasto</c:v>
                </c:pt>
                <c:pt idx="12">
                  <c:v>Ibagué</c:v>
                </c:pt>
                <c:pt idx="13">
                  <c:v>Neiva</c:v>
                </c:pt>
                <c:pt idx="14">
                  <c:v>Villavicencio</c:v>
                </c:pt>
                <c:pt idx="15">
                  <c:v>Manizales</c:v>
                </c:pt>
                <c:pt idx="16">
                  <c:v>Tunja</c:v>
                </c:pt>
              </c:strCache>
            </c:strRef>
          </c:cat>
          <c:val>
            <c:numRef>
              <c:f>'Inversión agregada'!$H$36:$H$52</c:f>
              <c:numCache>
                <c:formatCode>0%</c:formatCode>
                <c:ptCount val="17"/>
                <c:pt idx="0">
                  <c:v>0.55305376121252503</c:v>
                </c:pt>
                <c:pt idx="1">
                  <c:v>9.881697378515554E-2</c:v>
                </c:pt>
                <c:pt idx="2">
                  <c:v>9.2672893753692601E-2</c:v>
                </c:pt>
                <c:pt idx="3">
                  <c:v>6.8904168166983498E-2</c:v>
                </c:pt>
                <c:pt idx="4">
                  <c:v>3.0865786538723364E-2</c:v>
                </c:pt>
                <c:pt idx="5">
                  <c:v>2.4930242074929727E-2</c:v>
                </c:pt>
                <c:pt idx="6">
                  <c:v>1.7536316136251721E-2</c:v>
                </c:pt>
                <c:pt idx="7">
                  <c:v>1.730054809352622E-2</c:v>
                </c:pt>
                <c:pt idx="8">
                  <c:v>1.4255439129918645E-2</c:v>
                </c:pt>
                <c:pt idx="9">
                  <c:v>1.2955283205407018E-2</c:v>
                </c:pt>
                <c:pt idx="10">
                  <c:v>1.2809118756199465E-2</c:v>
                </c:pt>
                <c:pt idx="11">
                  <c:v>1.2357099653006449E-2</c:v>
                </c:pt>
                <c:pt idx="12">
                  <c:v>1.0959096944867713E-2</c:v>
                </c:pt>
                <c:pt idx="13">
                  <c:v>1.0099814841429593E-2</c:v>
                </c:pt>
                <c:pt idx="14">
                  <c:v>8.4057155770180733E-3</c:v>
                </c:pt>
                <c:pt idx="15">
                  <c:v>8.236044156520508E-3</c:v>
                </c:pt>
                <c:pt idx="16">
                  <c:v>5.8416979738446975E-3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7-455E-A562-52DA266D2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63712"/>
        <c:axId val="84965248"/>
      </c:barChart>
      <c:catAx>
        <c:axId val="84963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84965248"/>
        <c:crosses val="autoZero"/>
        <c:auto val="1"/>
        <c:lblAlgn val="ctr"/>
        <c:lblOffset val="100"/>
        <c:noMultiLvlLbl val="0"/>
      </c:catAx>
      <c:valAx>
        <c:axId val="849652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49637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7495372839352"/>
          <c:y val="0.13719637986428171"/>
          <c:w val="0.53992387405757614"/>
          <c:h val="0.75922068564958911"/>
        </c:manualLayout>
      </c:layout>
      <c:pieChart>
        <c:varyColors val="1"/>
        <c:ser>
          <c:idx val="0"/>
          <c:order val="0"/>
          <c:tx>
            <c:strRef>
              <c:f>'Fuentes de financiación'!$C$6</c:f>
              <c:strCache>
                <c:ptCount val="1"/>
                <c:pt idx="0">
                  <c:v>Público</c:v>
                </c:pt>
              </c:strCache>
            </c:strRef>
          </c:tx>
          <c:dLbls>
            <c:dLbl>
              <c:idx val="0"/>
              <c:layout>
                <c:manualLayout>
                  <c:x val="4.3582624881053307E-2"/>
                  <c:y val="-4.669680995757887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F-4B9C-878B-1AD1127E20C9}"/>
                </c:ext>
              </c:extLst>
            </c:dLbl>
            <c:dLbl>
              <c:idx val="1"/>
              <c:layout>
                <c:manualLayout>
                  <c:x val="-9.2981250849619806E-2"/>
                  <c:y val="-6.323062558356676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F-4B9C-878B-1AD1127E20C9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F4F-4B9C-878B-1AD1127E20C9}"/>
                </c:ext>
              </c:extLst>
            </c:dLbl>
            <c:dLbl>
              <c:idx val="3"/>
              <c:layout>
                <c:manualLayout>
                  <c:x val="-2.8065376290115154E-2"/>
                  <c:y val="1.027077497665733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50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F-4B9C-878B-1AD1127E20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'Fuentes de financiación'!$B$7:$B$10</c:f>
              <c:strCache>
                <c:ptCount val="4"/>
                <c:pt idx="0">
                  <c:v>Movilidad</c:v>
                </c:pt>
                <c:pt idx="1">
                  <c:v>Hábitat, Vivienda y Serv. Público</c:v>
                </c:pt>
                <c:pt idx="2">
                  <c:v>Espacio Público</c:v>
                </c:pt>
                <c:pt idx="3">
                  <c:v>Gestión de riesgos y determinantes ambientales</c:v>
                </c:pt>
              </c:strCache>
            </c:strRef>
          </c:cat>
          <c:val>
            <c:numRef>
              <c:f>'Fuentes de financiación'!$C$7:$C$10</c:f>
              <c:numCache>
                <c:formatCode>0.00</c:formatCode>
                <c:ptCount val="4"/>
                <c:pt idx="0">
                  <c:v>1.582694940838</c:v>
                </c:pt>
                <c:pt idx="1">
                  <c:v>1.8097380923890001</c:v>
                </c:pt>
                <c:pt idx="2">
                  <c:v>9.3270228454000001E-2</c:v>
                </c:pt>
                <c:pt idx="3">
                  <c:v>0.70812548108900009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F-4B9C-878B-1AD1127E20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23183955055526"/>
          <c:y val="0.20321308154240544"/>
          <c:w val="0.41839657288679977"/>
          <c:h val="0.65231261512246241"/>
        </c:manualLayout>
      </c:layout>
      <c:pieChart>
        <c:varyColors val="1"/>
        <c:ser>
          <c:idx val="0"/>
          <c:order val="0"/>
          <c:tx>
            <c:strRef>
              <c:f>'Fuentes de financiación'!$D$6</c:f>
              <c:strCache>
                <c:ptCount val="1"/>
                <c:pt idx="0">
                  <c:v>Privado</c:v>
                </c:pt>
              </c:strCache>
            </c:strRef>
          </c:tx>
          <c:dLbls>
            <c:dLbl>
              <c:idx val="0"/>
              <c:layout>
                <c:manualLayout>
                  <c:x val="1.4819406902495386E-2"/>
                  <c:y val="0.2793548877129913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FC-4DB6-AA24-42CECA3F4608}"/>
                </c:ext>
              </c:extLst>
            </c:dLbl>
            <c:dLbl>
              <c:idx val="1"/>
              <c:layout>
                <c:manualLayout>
                  <c:x val="2.5800133192306191E-2"/>
                  <c:y val="8.18860504173311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FC-4DB6-AA24-42CECA3F4608}"/>
                </c:ext>
              </c:extLst>
            </c:dLbl>
            <c:dLbl>
              <c:idx val="2"/>
              <c:layout>
                <c:manualLayout>
                  <c:x val="-0.15883623222470339"/>
                  <c:y val="4.611860816433316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FC-4DB6-AA24-42CECA3F4608}"/>
                </c:ext>
              </c:extLst>
            </c:dLbl>
            <c:dLbl>
              <c:idx val="3"/>
              <c:layout>
                <c:manualLayout>
                  <c:x val="0.279493869236495"/>
                  <c:y val="1.0718113612004287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50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FC-4DB6-AA24-42CECA3F4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'Fuentes de financiación'!$B$7:$B$10</c:f>
              <c:strCache>
                <c:ptCount val="4"/>
                <c:pt idx="0">
                  <c:v>Movilidad</c:v>
                </c:pt>
                <c:pt idx="1">
                  <c:v>Hábitat, Vivienda y Serv. Público</c:v>
                </c:pt>
                <c:pt idx="2">
                  <c:v>Espacio Público</c:v>
                </c:pt>
                <c:pt idx="3">
                  <c:v>Gestión de riesgos y determinantes ambientales</c:v>
                </c:pt>
              </c:strCache>
            </c:strRef>
          </c:cat>
          <c:val>
            <c:numRef>
              <c:f>'Fuentes de financiación'!$D$7:$D$10</c:f>
              <c:numCache>
                <c:formatCode>0.00</c:formatCode>
                <c:ptCount val="4"/>
                <c:pt idx="0">
                  <c:v>1.2518522660300002</c:v>
                </c:pt>
                <c:pt idx="1">
                  <c:v>1.4177069040000001</c:v>
                </c:pt>
                <c:pt idx="2">
                  <c:v>0.108821</c:v>
                </c:pt>
                <c:pt idx="3">
                  <c:v>0.13624200000000003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FC-4DB6-AA24-42CECA3F46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</xdr:colOff>
      <xdr:row>11</xdr:row>
      <xdr:rowOff>9524</xdr:rowOff>
    </xdr:from>
    <xdr:to>
      <xdr:col>17</xdr:col>
      <xdr:colOff>28574</xdr:colOff>
      <xdr:row>28</xdr:row>
      <xdr:rowOff>9524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31</xdr:row>
      <xdr:rowOff>152400</xdr:rowOff>
    </xdr:from>
    <xdr:to>
      <xdr:col>16</xdr:col>
      <xdr:colOff>28575</xdr:colOff>
      <xdr:row>45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419100</xdr:colOff>
      <xdr:row>32</xdr:row>
      <xdr:rowOff>9525</xdr:rowOff>
    </xdr:from>
    <xdr:to>
      <xdr:col>22</xdr:col>
      <xdr:colOff>419100</xdr:colOff>
      <xdr:row>45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95250</xdr:colOff>
      <xdr:row>32</xdr:row>
      <xdr:rowOff>0</xdr:rowOff>
    </xdr:from>
    <xdr:to>
      <xdr:col>29</xdr:col>
      <xdr:colOff>95250</xdr:colOff>
      <xdr:row>45</xdr:row>
      <xdr:rowOff>133350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49</xdr:row>
      <xdr:rowOff>0</xdr:rowOff>
    </xdr:from>
    <xdr:to>
      <xdr:col>16</xdr:col>
      <xdr:colOff>0</xdr:colOff>
      <xdr:row>65</xdr:row>
      <xdr:rowOff>142875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447675</xdr:colOff>
      <xdr:row>48</xdr:row>
      <xdr:rowOff>133350</xdr:rowOff>
    </xdr:from>
    <xdr:to>
      <xdr:col>22</xdr:col>
      <xdr:colOff>447675</xdr:colOff>
      <xdr:row>65</xdr:row>
      <xdr:rowOff>114300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47625</xdr:colOff>
      <xdr:row>48</xdr:row>
      <xdr:rowOff>85725</xdr:rowOff>
    </xdr:from>
    <xdr:to>
      <xdr:col>29</xdr:col>
      <xdr:colOff>47625</xdr:colOff>
      <xdr:row>65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666750</xdr:colOff>
      <xdr:row>1</xdr:row>
      <xdr:rowOff>85725</xdr:rowOff>
    </xdr:from>
    <xdr:to>
      <xdr:col>14</xdr:col>
      <xdr:colOff>523875</xdr:colOff>
      <xdr:row>8</xdr:row>
      <xdr:rowOff>133350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76700" y="247650"/>
          <a:ext cx="8382000" cy="1181100"/>
        </a:xfrm>
        <a:prstGeom prst="rect">
          <a:avLst/>
        </a:prstGeom>
        <a:noFill/>
        <a:ln w="476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O" sz="2000" b="1">
              <a:solidFill>
                <a:srgbClr val="00B050"/>
              </a:solidFill>
            </a:rPr>
            <a:t>Montos</a:t>
          </a:r>
          <a:r>
            <a:rPr lang="es-CO" sz="2000" b="1" baseline="0">
              <a:solidFill>
                <a:srgbClr val="00B050"/>
              </a:solidFill>
            </a:rPr>
            <a:t> estipulados para los programas de inverisón en los PMD</a:t>
          </a:r>
        </a:p>
        <a:p>
          <a:pPr algn="ctr"/>
          <a:r>
            <a:rPr lang="es-CO" sz="2000" b="1" baseline="0">
              <a:solidFill>
                <a:srgbClr val="00B050"/>
              </a:solidFill>
            </a:rPr>
            <a:t>(Regionales Camacol)</a:t>
          </a:r>
        </a:p>
        <a:p>
          <a:pPr algn="ctr"/>
          <a:r>
            <a:rPr lang="es-CO" sz="2000" b="1" baseline="0">
              <a:solidFill>
                <a:srgbClr val="00B050"/>
              </a:solidFill>
            </a:rPr>
            <a:t>2016 - 2019</a:t>
          </a:r>
          <a:endParaRPr lang="es-CO" sz="2000" b="1">
            <a:solidFill>
              <a:srgbClr val="00B05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523873</xdr:colOff>
      <xdr:row>28</xdr:row>
      <xdr:rowOff>119060</xdr:rowOff>
    </xdr:from>
    <xdr:to>
      <xdr:col>21</xdr:col>
      <xdr:colOff>435768</xdr:colOff>
      <xdr:row>48</xdr:row>
      <xdr:rowOff>42862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369093</xdr:colOff>
      <xdr:row>26</xdr:row>
      <xdr:rowOff>11907</xdr:rowOff>
    </xdr:from>
    <xdr:to>
      <xdr:col>12</xdr:col>
      <xdr:colOff>323852</xdr:colOff>
      <xdr:row>48</xdr:row>
      <xdr:rowOff>154782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476250</xdr:colOff>
      <xdr:row>3</xdr:row>
      <xdr:rowOff>95250</xdr:rowOff>
    </xdr:from>
    <xdr:to>
      <xdr:col>16</xdr:col>
      <xdr:colOff>723900</xdr:colOff>
      <xdr:row>22</xdr:row>
      <xdr:rowOff>142875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485775</xdr:colOff>
      <xdr:row>12</xdr:row>
      <xdr:rowOff>95249</xdr:rowOff>
    </xdr:from>
    <xdr:to>
      <xdr:col>11</xdr:col>
      <xdr:colOff>561975</xdr:colOff>
      <xdr:row>22</xdr:row>
      <xdr:rowOff>85724</xdr:rowOff>
    </xdr:to>
    <xdr:sp macro="" textlink="">
      <xdr:nvSpPr>
        <xdr:cNvPr id="5" name="4 Flecha doblada hacia arrib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>
        <a:xfrm rot="10800000">
          <a:off x="7010400" y="2476499"/>
          <a:ext cx="3124200" cy="1657350"/>
        </a:xfrm>
        <a:prstGeom prst="bentUpArrow">
          <a:avLst/>
        </a:prstGeom>
        <a:solidFill>
          <a:srgbClr val="FF33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14</xdr:col>
      <xdr:colOff>333377</xdr:colOff>
      <xdr:row>11</xdr:row>
      <xdr:rowOff>59528</xdr:rowOff>
    </xdr:from>
    <xdr:to>
      <xdr:col>19</xdr:col>
      <xdr:colOff>238125</xdr:colOff>
      <xdr:row>20</xdr:row>
      <xdr:rowOff>95248</xdr:rowOff>
    </xdr:to>
    <xdr:sp macro="" textlink="">
      <xdr:nvSpPr>
        <xdr:cNvPr id="9" name="8 Flecha izquierda y arrib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6200000">
          <a:off x="13281422" y="1184671"/>
          <a:ext cx="1535907" cy="3714748"/>
        </a:xfrm>
        <a:prstGeom prst="leftUp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7</xdr:col>
      <xdr:colOff>535781</xdr:colOff>
      <xdr:row>48</xdr:row>
      <xdr:rowOff>1</xdr:rowOff>
    </xdr:from>
    <xdr:to>
      <xdr:col>20</xdr:col>
      <xdr:colOff>345281</xdr:colOff>
      <xdr:row>56</xdr:row>
      <xdr:rowOff>35719</xdr:rowOff>
    </xdr:to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60406" y="8477251"/>
          <a:ext cx="9715500" cy="1369218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/>
          <a:r>
            <a:rPr lang="es-CO" sz="1400">
              <a:solidFill>
                <a:schemeClr val="tx2">
                  <a:lumMod val="75000"/>
                </a:schemeClr>
              </a:solidFill>
              <a:latin typeface="Corbel" pitchFamily="34" charset="0"/>
            </a:rPr>
            <a:t>Nota: Tomado de  referencia para ciudades  intermedias</a:t>
          </a:r>
        </a:p>
        <a:p>
          <a:pPr lvl="0"/>
          <a:r>
            <a:rPr lang="es-CO" sz="1400" b="1">
              <a:solidFill>
                <a:schemeClr val="tx2"/>
              </a:solidFill>
            </a:rPr>
            <a:t>Públicas: </a:t>
          </a:r>
          <a:r>
            <a:rPr lang="es-CO" sz="1400">
              <a:solidFill>
                <a:schemeClr val="tx2"/>
              </a:solidFill>
            </a:rPr>
            <a:t>SGP, Regalías, ingresos de libre destinación, de destinación específica, FOSYGA, Rentas cedidas, aprovechamiento de espacio público, recursos propios, fuentes especiales, Desahorro FONPET, Venta de activos, fondos de cuenta de tránsito y transporte, otros dividendos </a:t>
          </a:r>
        </a:p>
        <a:p>
          <a:r>
            <a:rPr lang="es-CO" sz="1400" b="1">
              <a:solidFill>
                <a:schemeClr val="tx2"/>
              </a:solidFill>
            </a:rPr>
            <a:t>Privadas: </a:t>
          </a:r>
          <a:r>
            <a:rPr lang="es-CO" sz="1400">
              <a:solidFill>
                <a:schemeClr val="tx2"/>
              </a:solidFill>
            </a:rPr>
            <a:t>Cofinanciación, Créditos, Otros, Coljuegos, Ecopetrol, Gestión, empresas</a:t>
          </a:r>
          <a:endParaRPr lang="es-CO" sz="1400">
            <a:solidFill>
              <a:schemeClr val="tx2"/>
            </a:solidFill>
            <a:latin typeface="Corbe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I53"/>
  <sheetViews>
    <sheetView workbookViewId="0">
      <selection activeCell="D9" sqref="D9"/>
    </sheetView>
  </sheetViews>
  <sheetFormatPr baseColWidth="10" defaultRowHeight="12.75" x14ac:dyDescent="0.2"/>
  <cols>
    <col min="1" max="1" width="11.42578125" style="194"/>
    <col min="2" max="2" width="13.85546875" style="194" customWidth="1"/>
    <col min="3" max="9" width="14.140625" style="194" customWidth="1"/>
    <col min="10" max="16384" width="11.42578125" style="194"/>
  </cols>
  <sheetData>
    <row r="10" spans="2:9" ht="13.5" thickBot="1" x14ac:dyDescent="0.25"/>
    <row r="11" spans="2:9" ht="14.25" thickTop="1" thickBot="1" x14ac:dyDescent="0.25">
      <c r="B11" s="233" t="s">
        <v>557</v>
      </c>
      <c r="C11" s="234"/>
      <c r="D11" s="234"/>
      <c r="E11" s="234"/>
      <c r="F11" s="234"/>
      <c r="G11" s="234"/>
      <c r="H11" s="234"/>
      <c r="I11" s="235"/>
    </row>
    <row r="12" spans="2:9" ht="52.5" thickTop="1" thickBot="1" x14ac:dyDescent="0.25">
      <c r="B12" s="195" t="s">
        <v>454</v>
      </c>
      <c r="C12" s="196" t="s">
        <v>54</v>
      </c>
      <c r="D12" s="196" t="s">
        <v>499</v>
      </c>
      <c r="E12" s="196" t="s">
        <v>58</v>
      </c>
      <c r="F12" s="196" t="s">
        <v>59</v>
      </c>
      <c r="G12" s="196" t="s">
        <v>60</v>
      </c>
      <c r="H12" s="197" t="s">
        <v>61</v>
      </c>
      <c r="I12" s="198" t="s">
        <v>555</v>
      </c>
    </row>
    <row r="13" spans="2:9" ht="13.5" thickTop="1" x14ac:dyDescent="0.2">
      <c r="B13" s="199" t="s">
        <v>445</v>
      </c>
      <c r="C13" s="200">
        <v>32.269263000000002</v>
      </c>
      <c r="D13" s="200">
        <v>6.3839670000000002</v>
      </c>
      <c r="E13" s="200">
        <v>1.4178280000000001</v>
      </c>
      <c r="F13" s="200">
        <v>0.39471299999999998</v>
      </c>
      <c r="G13" s="200">
        <v>40.465771000000004</v>
      </c>
      <c r="H13" s="200">
        <v>96.1</v>
      </c>
      <c r="I13" s="201">
        <f>+G13/H13</f>
        <v>0.42107982310093661</v>
      </c>
    </row>
    <row r="14" spans="2:9" x14ac:dyDescent="0.2">
      <c r="B14" s="199" t="s">
        <v>446</v>
      </c>
      <c r="C14" s="200">
        <v>2.699738</v>
      </c>
      <c r="D14" s="200">
        <v>4.095262</v>
      </c>
      <c r="E14" s="200">
        <v>2.590462</v>
      </c>
      <c r="F14" s="200">
        <v>1.163716</v>
      </c>
      <c r="G14" s="200">
        <v>10.549178000000001</v>
      </c>
      <c r="H14" s="200">
        <v>17.170683660000002</v>
      </c>
      <c r="I14" s="201">
        <f t="shared" ref="I14:I29" si="0">+G14/H14</f>
        <v>0.61437146061777714</v>
      </c>
    </row>
    <row r="15" spans="2:9" x14ac:dyDescent="0.2">
      <c r="B15" s="199" t="s">
        <v>497</v>
      </c>
      <c r="C15" s="200">
        <v>3.331067</v>
      </c>
      <c r="D15" s="200">
        <v>1.744839</v>
      </c>
      <c r="E15" s="200">
        <v>0.40547100000000003</v>
      </c>
      <c r="F15" s="200">
        <v>6.2108999999999998E-2</v>
      </c>
      <c r="G15" s="200">
        <v>5.5434860000000006</v>
      </c>
      <c r="H15" s="200">
        <v>16.103072999999998</v>
      </c>
      <c r="I15" s="201">
        <f t="shared" si="0"/>
        <v>0.3442501937363136</v>
      </c>
    </row>
    <row r="16" spans="2:9" x14ac:dyDescent="0.2">
      <c r="B16" s="199" t="s">
        <v>448</v>
      </c>
      <c r="C16" s="200">
        <v>1.7554270000000001</v>
      </c>
      <c r="D16" s="200">
        <v>2.3160159999999999</v>
      </c>
      <c r="E16" s="200"/>
      <c r="F16" s="200">
        <v>0.63325199999999993</v>
      </c>
      <c r="G16" s="200">
        <v>4.7046950000000001</v>
      </c>
      <c r="H16" s="200">
        <v>11.97296</v>
      </c>
      <c r="I16" s="201">
        <f t="shared" si="0"/>
        <v>0.39294334901310951</v>
      </c>
    </row>
    <row r="17" spans="2:9" x14ac:dyDescent="0.2">
      <c r="B17" s="199" t="s">
        <v>444</v>
      </c>
      <c r="C17" s="200">
        <v>0.26240000000000002</v>
      </c>
      <c r="D17" s="200">
        <v>2.3787000000000003</v>
      </c>
      <c r="E17" s="200">
        <v>2.9250000000000002E-2</v>
      </c>
      <c r="F17" s="200">
        <v>6.25E-2</v>
      </c>
      <c r="G17" s="200">
        <v>2.73285</v>
      </c>
      <c r="H17" s="200">
        <v>5.3633160000000002</v>
      </c>
      <c r="I17" s="201">
        <f t="shared" si="0"/>
        <v>0.50954484128848643</v>
      </c>
    </row>
    <row r="18" spans="2:9" x14ac:dyDescent="0.2">
      <c r="B18" s="199" t="s">
        <v>496</v>
      </c>
      <c r="C18" s="202">
        <v>0.25803500000000001</v>
      </c>
      <c r="D18" s="200">
        <v>0.247367</v>
      </c>
      <c r="E18" s="202">
        <v>3.7373000000000003E-2</v>
      </c>
      <c r="F18" s="202">
        <v>0.101908</v>
      </c>
      <c r="G18" s="202">
        <v>0.64468300000000001</v>
      </c>
      <c r="H18" s="202">
        <v>4.3319409999999996</v>
      </c>
      <c r="I18" s="201">
        <f t="shared" si="0"/>
        <v>0.14882081727336546</v>
      </c>
    </row>
    <row r="19" spans="2:9" x14ac:dyDescent="0.2">
      <c r="B19" s="199" t="s">
        <v>443</v>
      </c>
      <c r="C19" s="200">
        <v>0.29876000000000003</v>
      </c>
      <c r="D19" s="200">
        <v>0.37560199999999999</v>
      </c>
      <c r="E19" s="200">
        <v>1.6039999999999999E-2</v>
      </c>
      <c r="F19" s="200">
        <v>4.1890000000000004E-2</v>
      </c>
      <c r="G19" s="200">
        <v>0.73229199999999994</v>
      </c>
      <c r="H19" s="200">
        <v>3.0471539999999999</v>
      </c>
      <c r="I19" s="201">
        <f t="shared" si="0"/>
        <v>0.24031998382753217</v>
      </c>
    </row>
    <row r="20" spans="2:9" x14ac:dyDescent="0.2">
      <c r="B20" s="199" t="s">
        <v>449</v>
      </c>
      <c r="C20" s="200">
        <v>0.10875527</v>
      </c>
      <c r="D20" s="200">
        <v>0.20007753</v>
      </c>
      <c r="E20" s="200"/>
      <c r="F20" s="200">
        <v>1.398275E-2</v>
      </c>
      <c r="G20" s="200">
        <v>0.32281555000000001</v>
      </c>
      <c r="H20" s="200">
        <v>3.0061863572590002</v>
      </c>
      <c r="I20" s="201">
        <f t="shared" si="0"/>
        <v>0.10738374526266523</v>
      </c>
    </row>
    <row r="21" spans="2:9" x14ac:dyDescent="0.2">
      <c r="B21" s="199" t="s">
        <v>447</v>
      </c>
      <c r="C21" s="200">
        <v>0.14168626200000001</v>
      </c>
      <c r="D21" s="200">
        <v>0.238056987</v>
      </c>
      <c r="E21" s="200">
        <v>0.14567991999999999</v>
      </c>
      <c r="F21" s="200">
        <v>0.12984738899999998</v>
      </c>
      <c r="G21" s="200">
        <v>0.655270558</v>
      </c>
      <c r="H21" s="200">
        <v>2.4770606339999999</v>
      </c>
      <c r="I21" s="201">
        <f t="shared" si="0"/>
        <v>0.26453553417538184</v>
      </c>
    </row>
    <row r="22" spans="2:9" x14ac:dyDescent="0.2">
      <c r="B22" s="199" t="s">
        <v>440</v>
      </c>
      <c r="C22" s="200">
        <v>0.16599599999999998</v>
      </c>
      <c r="D22" s="200">
        <v>0.12236567499999999</v>
      </c>
      <c r="E22" s="200">
        <v>9.5E-4</v>
      </c>
      <c r="F22" s="200">
        <v>1.3756000000000001E-2</v>
      </c>
      <c r="G22" s="200">
        <v>0.42</v>
      </c>
      <c r="H22" s="200">
        <v>2.2511422999999997</v>
      </c>
      <c r="I22" s="201">
        <f t="shared" si="0"/>
        <v>0.18657194616262154</v>
      </c>
    </row>
    <row r="23" spans="2:9" x14ac:dyDescent="0.2">
      <c r="B23" s="199" t="s">
        <v>452</v>
      </c>
      <c r="C23" s="200">
        <v>9.7000000000000003E-3</v>
      </c>
      <c r="D23" s="200">
        <v>0.10893032200000001</v>
      </c>
      <c r="E23" s="200"/>
      <c r="F23" s="200">
        <v>1.9626943000000001E-2</v>
      </c>
      <c r="G23" s="200">
        <v>0.13825726500000002</v>
      </c>
      <c r="H23" s="200">
        <v>2.225744401</v>
      </c>
      <c r="I23" s="201">
        <f t="shared" si="0"/>
        <v>6.2117314520877917E-2</v>
      </c>
    </row>
    <row r="24" spans="2:9" x14ac:dyDescent="0.2">
      <c r="B24" s="199" t="s">
        <v>495</v>
      </c>
      <c r="C24" s="202">
        <v>0.244652814</v>
      </c>
      <c r="D24" s="200">
        <v>0.165677043</v>
      </c>
      <c r="E24" s="202">
        <v>1.5646463999999999E-2</v>
      </c>
      <c r="F24" s="202">
        <v>2.0342559999999999E-2</v>
      </c>
      <c r="G24" s="202">
        <v>0.44631888100000006</v>
      </c>
      <c r="H24" s="202">
        <v>2.1472004349999998</v>
      </c>
      <c r="I24" s="201">
        <f t="shared" si="0"/>
        <v>0.20786083763996635</v>
      </c>
    </row>
    <row r="25" spans="2:9" x14ac:dyDescent="0.2">
      <c r="B25" s="199" t="s">
        <v>441</v>
      </c>
      <c r="C25" s="200">
        <v>9.7671301799999999E-2</v>
      </c>
      <c r="D25" s="200">
        <v>7.0957247921E-2</v>
      </c>
      <c r="E25" s="200">
        <v>7.5428435900000007E-3</v>
      </c>
      <c r="F25" s="200">
        <v>1.7208312824999999E-2</v>
      </c>
      <c r="G25" s="200">
        <v>0.193379706136</v>
      </c>
      <c r="H25" s="200">
        <v>1.90428</v>
      </c>
      <c r="I25" s="201">
        <f t="shared" si="0"/>
        <v>0.10155003788098389</v>
      </c>
    </row>
    <row r="26" spans="2:9" x14ac:dyDescent="0.2">
      <c r="B26" s="199" t="s">
        <v>442</v>
      </c>
      <c r="C26" s="200">
        <v>2.2050284E-2</v>
      </c>
      <c r="D26" s="200">
        <v>2.5580668000000001E-2</v>
      </c>
      <c r="E26" s="200"/>
      <c r="F26" s="200">
        <v>7.443E-3</v>
      </c>
      <c r="G26" s="200">
        <v>5.5073952000000002E-2</v>
      </c>
      <c r="H26" s="200">
        <v>1.754969</v>
      </c>
      <c r="I26" s="201">
        <f t="shared" si="0"/>
        <v>3.1381723551812027E-2</v>
      </c>
    </row>
    <row r="27" spans="2:9" x14ac:dyDescent="0.2">
      <c r="B27" s="199" t="s">
        <v>439</v>
      </c>
      <c r="C27" s="200">
        <v>7.1645940782999989E-2</v>
      </c>
      <c r="D27" s="200">
        <v>0.10032884261</v>
      </c>
      <c r="E27" s="200">
        <v>5.9555748659999999E-3</v>
      </c>
      <c r="F27" s="200">
        <v>1.6704597357000001E-2</v>
      </c>
      <c r="G27" s="200">
        <v>0.194634955616</v>
      </c>
      <c r="H27" s="200">
        <v>1.4605980893799999</v>
      </c>
      <c r="I27" s="201">
        <f t="shared" si="0"/>
        <v>0.13325702466078082</v>
      </c>
    </row>
    <row r="28" spans="2:9" x14ac:dyDescent="0.2">
      <c r="B28" s="199" t="s">
        <v>450</v>
      </c>
      <c r="C28" s="200">
        <v>0.19087915028499999</v>
      </c>
      <c r="D28" s="200">
        <v>4.0244102278000002E-2</v>
      </c>
      <c r="E28" s="200">
        <v>1.4594345998E-2</v>
      </c>
      <c r="F28" s="200">
        <v>2.9261615907000001E-2</v>
      </c>
      <c r="G28" s="200">
        <v>0.274979214468</v>
      </c>
      <c r="H28" s="200">
        <v>1.431115560459</v>
      </c>
      <c r="I28" s="201">
        <f t="shared" si="0"/>
        <v>0.19214326366474993</v>
      </c>
    </row>
    <row r="29" spans="2:9" ht="13.5" thickBot="1" x14ac:dyDescent="0.25">
      <c r="B29" s="203" t="s">
        <v>451</v>
      </c>
      <c r="C29" s="204">
        <v>4.2440999999999993E-2</v>
      </c>
      <c r="D29" s="204">
        <v>5.3658999999999998E-2</v>
      </c>
      <c r="E29" s="204">
        <v>9.4299999999999991E-3</v>
      </c>
      <c r="F29" s="204"/>
      <c r="G29" s="204">
        <v>0.10552999999999998</v>
      </c>
      <c r="H29" s="204">
        <v>1.0150680000000001</v>
      </c>
      <c r="I29" s="205">
        <f t="shared" si="0"/>
        <v>0.10396347830884234</v>
      </c>
    </row>
    <row r="30" spans="2:9" ht="14.25" thickTop="1" thickBot="1" x14ac:dyDescent="0.25">
      <c r="B30" s="206" t="s">
        <v>453</v>
      </c>
      <c r="C30" s="207">
        <f>+SUM(C13:C29)</f>
        <v>41.970168022868002</v>
      </c>
      <c r="D30" s="207">
        <f t="shared" ref="D30:H30" si="1">+SUM(D13:D29)</f>
        <v>18.667630417809004</v>
      </c>
      <c r="E30" s="207">
        <f t="shared" si="1"/>
        <v>4.696223148454</v>
      </c>
      <c r="F30" s="207">
        <f t="shared" si="1"/>
        <v>2.728261168088999</v>
      </c>
      <c r="G30" s="207">
        <f t="shared" si="1"/>
        <v>68.179215082220011</v>
      </c>
      <c r="H30" s="208">
        <f t="shared" si="1"/>
        <v>173.76249243709802</v>
      </c>
      <c r="I30" s="200"/>
    </row>
    <row r="31" spans="2:9" ht="13.5" thickTop="1" x14ac:dyDescent="0.2">
      <c r="B31" s="209" t="s">
        <v>576</v>
      </c>
    </row>
    <row r="34" spans="2:8" ht="13.5" thickBot="1" x14ac:dyDescent="0.25"/>
    <row r="35" spans="2:8" ht="52.5" thickTop="1" thickBot="1" x14ac:dyDescent="0.25">
      <c r="B35" s="210" t="s">
        <v>454</v>
      </c>
      <c r="C35" s="118" t="s">
        <v>54</v>
      </c>
      <c r="D35" s="118" t="s">
        <v>499</v>
      </c>
      <c r="E35" s="118" t="s">
        <v>58</v>
      </c>
      <c r="F35" s="118" t="s">
        <v>59</v>
      </c>
      <c r="G35" s="118" t="s">
        <v>60</v>
      </c>
      <c r="H35" s="211" t="s">
        <v>61</v>
      </c>
    </row>
    <row r="36" spans="2:8" ht="13.5" thickTop="1" x14ac:dyDescent="0.2">
      <c r="B36" s="199" t="s">
        <v>445</v>
      </c>
      <c r="C36" s="212">
        <f t="shared" ref="C36:H36" si="2">+C13/C$30</f>
        <v>0.76886189691729767</v>
      </c>
      <c r="D36" s="212">
        <f t="shared" si="2"/>
        <v>0.34198057584800196</v>
      </c>
      <c r="E36" s="212">
        <f t="shared" si="2"/>
        <v>0.30190814089972495</v>
      </c>
      <c r="F36" s="212">
        <f t="shared" si="2"/>
        <v>0.14467566544462285</v>
      </c>
      <c r="G36" s="212">
        <f t="shared" si="2"/>
        <v>0.59352063456877191</v>
      </c>
      <c r="H36" s="213">
        <f t="shared" si="2"/>
        <v>0.55305376121252503</v>
      </c>
    </row>
    <row r="37" spans="2:8" x14ac:dyDescent="0.2">
      <c r="B37" s="199" t="s">
        <v>446</v>
      </c>
      <c r="C37" s="212">
        <f t="shared" ref="C37:H37" si="3">+C14/C$30</f>
        <v>6.4325165401506415E-2</v>
      </c>
      <c r="D37" s="212">
        <f t="shared" si="3"/>
        <v>0.2193777093472507</v>
      </c>
      <c r="E37" s="212">
        <f t="shared" si="3"/>
        <v>0.5516053897167944</v>
      </c>
      <c r="F37" s="212">
        <f t="shared" si="3"/>
        <v>0.42654127603741132</v>
      </c>
      <c r="G37" s="212">
        <f t="shared" si="3"/>
        <v>0.15472718463065804</v>
      </c>
      <c r="H37" s="213">
        <f t="shared" si="3"/>
        <v>9.881697378515554E-2</v>
      </c>
    </row>
    <row r="38" spans="2:8" x14ac:dyDescent="0.2">
      <c r="B38" s="199" t="s">
        <v>497</v>
      </c>
      <c r="C38" s="212">
        <f t="shared" ref="C38:H38" si="4">+C15/C$30</f>
        <v>7.9367492600578196E-2</v>
      </c>
      <c r="D38" s="212">
        <f t="shared" si="4"/>
        <v>9.3468692112921609E-2</v>
      </c>
      <c r="E38" s="212">
        <f t="shared" si="4"/>
        <v>8.6339806943262778E-2</v>
      </c>
      <c r="F38" s="212">
        <f t="shared" si="4"/>
        <v>2.276504930189804E-2</v>
      </c>
      <c r="G38" s="212">
        <f t="shared" si="4"/>
        <v>8.130756555813809E-2</v>
      </c>
      <c r="H38" s="213">
        <f t="shared" si="4"/>
        <v>9.2672893753692601E-2</v>
      </c>
    </row>
    <row r="39" spans="2:8" x14ac:dyDescent="0.2">
      <c r="B39" s="199" t="s">
        <v>448</v>
      </c>
      <c r="C39" s="212">
        <f t="shared" ref="C39:H39" si="5">+C16/C$30</f>
        <v>4.1825589048000295E-2</v>
      </c>
      <c r="D39" s="212">
        <f t="shared" si="5"/>
        <v>0.12406588025175976</v>
      </c>
      <c r="E39" s="212">
        <f t="shared" si="5"/>
        <v>0</v>
      </c>
      <c r="F39" s="212">
        <f t="shared" si="5"/>
        <v>0.23210827739177151</v>
      </c>
      <c r="G39" s="212">
        <f t="shared" si="5"/>
        <v>6.900482785444835E-2</v>
      </c>
      <c r="H39" s="213">
        <f t="shared" si="5"/>
        <v>6.8904168166983498E-2</v>
      </c>
    </row>
    <row r="40" spans="2:8" x14ac:dyDescent="0.2">
      <c r="B40" s="199" t="s">
        <v>444</v>
      </c>
      <c r="C40" s="212">
        <f t="shared" ref="C40:H40" si="6">+C17/C$30</f>
        <v>6.2520597929707575E-3</v>
      </c>
      <c r="D40" s="212">
        <f t="shared" si="6"/>
        <v>0.12742377831364765</v>
      </c>
      <c r="E40" s="212">
        <f t="shared" si="6"/>
        <v>6.2284093143293506E-3</v>
      </c>
      <c r="F40" s="212">
        <f t="shared" si="6"/>
        <v>2.2908364027252534E-2</v>
      </c>
      <c r="G40" s="212">
        <f t="shared" si="6"/>
        <v>4.0083330333215893E-2</v>
      </c>
      <c r="H40" s="213">
        <f t="shared" si="6"/>
        <v>3.0865786538723364E-2</v>
      </c>
    </row>
    <row r="41" spans="2:8" x14ac:dyDescent="0.2">
      <c r="B41" s="199" t="s">
        <v>496</v>
      </c>
      <c r="C41" s="212">
        <f t="shared" ref="C41:H41" si="7">+C18/C$30</f>
        <v>6.1480573501494261E-3</v>
      </c>
      <c r="D41" s="212">
        <f t="shared" si="7"/>
        <v>1.3251119422420682E-2</v>
      </c>
      <c r="E41" s="212">
        <f t="shared" si="7"/>
        <v>7.9580971386130194E-3</v>
      </c>
      <c r="F41" s="212">
        <f t="shared" si="7"/>
        <v>3.7352728980628018E-2</v>
      </c>
      <c r="G41" s="212">
        <f t="shared" si="7"/>
        <v>9.4557116743358115E-3</v>
      </c>
      <c r="H41" s="213">
        <f t="shared" si="7"/>
        <v>2.4930242074929727E-2</v>
      </c>
    </row>
    <row r="42" spans="2:8" x14ac:dyDescent="0.2">
      <c r="B42" s="199" t="s">
        <v>443</v>
      </c>
      <c r="C42" s="212">
        <f t="shared" ref="C42:H42" si="8">+C19/C$30</f>
        <v>7.118389419771126E-3</v>
      </c>
      <c r="D42" s="212">
        <f t="shared" si="8"/>
        <v>2.0120496902578163E-2</v>
      </c>
      <c r="E42" s="212">
        <f t="shared" si="8"/>
        <v>3.4155106120288127E-3</v>
      </c>
      <c r="F42" s="212">
        <f t="shared" si="8"/>
        <v>1.535410190562574E-2</v>
      </c>
      <c r="G42" s="212">
        <f t="shared" si="8"/>
        <v>1.0740692733363094E-2</v>
      </c>
      <c r="H42" s="213">
        <f t="shared" si="8"/>
        <v>1.7536316136251721E-2</v>
      </c>
    </row>
    <row r="43" spans="2:8" x14ac:dyDescent="0.2">
      <c r="B43" s="199" t="s">
        <v>449</v>
      </c>
      <c r="C43" s="212">
        <f t="shared" ref="C43:H43" si="9">+C20/C$30</f>
        <v>2.5912517181428305E-3</v>
      </c>
      <c r="D43" s="212">
        <f t="shared" si="9"/>
        <v>1.0717885747787525E-2</v>
      </c>
      <c r="E43" s="212">
        <f t="shared" si="9"/>
        <v>0</v>
      </c>
      <c r="F43" s="212">
        <f t="shared" si="9"/>
        <v>5.1251508336330456E-3</v>
      </c>
      <c r="G43" s="212">
        <f t="shared" si="9"/>
        <v>4.7348088359583486E-3</v>
      </c>
      <c r="H43" s="213">
        <f t="shared" si="9"/>
        <v>1.730054809352622E-2</v>
      </c>
    </row>
    <row r="44" spans="2:8" x14ac:dyDescent="0.2">
      <c r="B44" s="199" t="s">
        <v>447</v>
      </c>
      <c r="C44" s="212">
        <f t="shared" ref="C44:H44" si="10">+C21/C$30</f>
        <v>3.3758802662596054E-3</v>
      </c>
      <c r="D44" s="212">
        <f t="shared" si="10"/>
        <v>1.2752394474924496E-2</v>
      </c>
      <c r="E44" s="212">
        <f t="shared" si="10"/>
        <v>3.1020655406453147E-2</v>
      </c>
      <c r="F44" s="212">
        <f t="shared" si="10"/>
        <v>4.7593460083204253E-2</v>
      </c>
      <c r="G44" s="212">
        <f t="shared" si="10"/>
        <v>9.6110017871250553E-3</v>
      </c>
      <c r="H44" s="213">
        <f t="shared" si="10"/>
        <v>1.4255439129918645E-2</v>
      </c>
    </row>
    <row r="45" spans="2:8" x14ac:dyDescent="0.2">
      <c r="B45" s="199" t="s">
        <v>440</v>
      </c>
      <c r="C45" s="212">
        <f t="shared" ref="C45:H45" si="11">+C22/C$30</f>
        <v>3.955094959580692E-3</v>
      </c>
      <c r="D45" s="212">
        <f t="shared" si="11"/>
        <v>6.5549655880942758E-3</v>
      </c>
      <c r="E45" s="212">
        <f t="shared" si="11"/>
        <v>2.0229021704659428E-4</v>
      </c>
      <c r="F45" s="212">
        <f t="shared" si="11"/>
        <v>5.0420392889421739E-3</v>
      </c>
      <c r="G45" s="212">
        <f t="shared" si="11"/>
        <v>6.1602351903509798E-3</v>
      </c>
      <c r="H45" s="213">
        <f t="shared" si="11"/>
        <v>1.2955283205407018E-2</v>
      </c>
    </row>
    <row r="46" spans="2:8" x14ac:dyDescent="0.2">
      <c r="B46" s="199" t="s">
        <v>452</v>
      </c>
      <c r="C46" s="212">
        <f t="shared" ref="C46:H46" si="12">+C23/C$30</f>
        <v>2.3111653960295863E-4</v>
      </c>
      <c r="D46" s="212">
        <f t="shared" si="12"/>
        <v>5.8352516930097343E-3</v>
      </c>
      <c r="E46" s="212">
        <f t="shared" si="12"/>
        <v>0</v>
      </c>
      <c r="F46" s="212">
        <f t="shared" si="12"/>
        <v>7.1939384797781751E-3</v>
      </c>
      <c r="G46" s="212">
        <f t="shared" si="12"/>
        <v>2.0278506408920975E-3</v>
      </c>
      <c r="H46" s="213">
        <f t="shared" si="12"/>
        <v>1.2809118756199465E-2</v>
      </c>
    </row>
    <row r="47" spans="2:8" x14ac:dyDescent="0.2">
      <c r="B47" s="199" t="s">
        <v>495</v>
      </c>
      <c r="C47" s="212">
        <f t="shared" ref="C47:H47" si="13">+C24/C$30</f>
        <v>5.8292073995676562E-3</v>
      </c>
      <c r="D47" s="212">
        <f t="shared" si="13"/>
        <v>8.8750976579193112E-3</v>
      </c>
      <c r="E47" s="212">
        <f t="shared" si="13"/>
        <v>3.3317122090228669E-3</v>
      </c>
      <c r="F47" s="212">
        <f t="shared" si="13"/>
        <v>7.4562363156196205E-3</v>
      </c>
      <c r="G47" s="212">
        <f t="shared" si="13"/>
        <v>6.5462601829863612E-3</v>
      </c>
      <c r="H47" s="213">
        <f t="shared" si="13"/>
        <v>1.2357099653006449E-2</v>
      </c>
    </row>
    <row r="48" spans="2:8" x14ac:dyDescent="0.2">
      <c r="B48" s="199" t="s">
        <v>441</v>
      </c>
      <c r="C48" s="212">
        <f t="shared" ref="C48:H48" si="14">+C25/C$30</f>
        <v>2.3271601330445593E-3</v>
      </c>
      <c r="D48" s="212">
        <f t="shared" si="14"/>
        <v>3.8010848904157894E-3</v>
      </c>
      <c r="E48" s="212">
        <f t="shared" si="14"/>
        <v>1.60615101786275E-3</v>
      </c>
      <c r="F48" s="212">
        <f t="shared" si="14"/>
        <v>6.3074287118390143E-3</v>
      </c>
      <c r="G48" s="212">
        <f t="shared" si="14"/>
        <v>2.836343978187425E-3</v>
      </c>
      <c r="H48" s="213">
        <f t="shared" si="14"/>
        <v>1.0959096944867713E-2</v>
      </c>
    </row>
    <row r="49" spans="2:8" x14ac:dyDescent="0.2">
      <c r="B49" s="199" t="s">
        <v>442</v>
      </c>
      <c r="C49" s="212">
        <f t="shared" ref="C49:H49" si="15">+C26/C$30</f>
        <v>5.2537993147860668E-4</v>
      </c>
      <c r="D49" s="212">
        <f t="shared" si="15"/>
        <v>1.3703221794875437E-3</v>
      </c>
      <c r="E49" s="212">
        <f t="shared" si="15"/>
        <v>0</v>
      </c>
      <c r="F49" s="212">
        <f t="shared" si="15"/>
        <v>2.7281112552774494E-3</v>
      </c>
      <c r="G49" s="212">
        <f t="shared" si="15"/>
        <v>8.0778213614785888E-4</v>
      </c>
      <c r="H49" s="213">
        <f t="shared" si="15"/>
        <v>1.0099814841429593E-2</v>
      </c>
    </row>
    <row r="50" spans="2:8" x14ac:dyDescent="0.2">
      <c r="B50" s="199" t="s">
        <v>439</v>
      </c>
      <c r="C50" s="212">
        <f t="shared" ref="C50:H50" si="16">+C27/C$30</f>
        <v>1.7070682381820047E-3</v>
      </c>
      <c r="D50" s="212">
        <f t="shared" si="16"/>
        <v>5.3744819435832536E-3</v>
      </c>
      <c r="E50" s="212">
        <f t="shared" si="16"/>
        <v>1.2681626655582964E-3</v>
      </c>
      <c r="F50" s="212">
        <f t="shared" si="16"/>
        <v>6.1227999549253844E-3</v>
      </c>
      <c r="G50" s="212">
        <f t="shared" si="16"/>
        <v>2.8547550068049625E-3</v>
      </c>
      <c r="H50" s="213">
        <f t="shared" si="16"/>
        <v>8.4057155770180733E-3</v>
      </c>
    </row>
    <row r="51" spans="2:8" x14ac:dyDescent="0.2">
      <c r="B51" s="199" t="s">
        <v>450</v>
      </c>
      <c r="C51" s="212">
        <f t="shared" ref="C51:H51" si="17">+C28/C$30</f>
        <v>4.5479720305383808E-3</v>
      </c>
      <c r="D51" s="212">
        <f t="shared" si="17"/>
        <v>2.1558227465017172E-3</v>
      </c>
      <c r="E51" s="212">
        <f t="shared" si="17"/>
        <v>3.1076772837773836E-3</v>
      </c>
      <c r="F51" s="212">
        <f t="shared" si="17"/>
        <v>1.0725371987571189E-2</v>
      </c>
      <c r="G51" s="212">
        <f t="shared" si="17"/>
        <v>4.0331824609067691E-3</v>
      </c>
      <c r="H51" s="213">
        <f t="shared" si="17"/>
        <v>8.236044156520508E-3</v>
      </c>
    </row>
    <row r="52" spans="2:8" ht="13.5" thickBot="1" x14ac:dyDescent="0.25">
      <c r="B52" s="203" t="s">
        <v>451</v>
      </c>
      <c r="C52" s="214">
        <f t="shared" ref="C52:H52" si="18">+C29/C$30</f>
        <v>1.01121825332878E-3</v>
      </c>
      <c r="D52" s="214">
        <f t="shared" si="18"/>
        <v>2.8744408796956399E-3</v>
      </c>
      <c r="E52" s="214">
        <f t="shared" si="18"/>
        <v>2.0079965755256672E-3</v>
      </c>
      <c r="F52" s="214">
        <f t="shared" si="18"/>
        <v>0</v>
      </c>
      <c r="G52" s="214">
        <f t="shared" si="18"/>
        <v>1.547832427708902E-3</v>
      </c>
      <c r="H52" s="215">
        <f t="shared" si="18"/>
        <v>5.8416979738446975E-3</v>
      </c>
    </row>
    <row r="53" spans="2:8" ht="13.5" thickTop="1" x14ac:dyDescent="0.2">
      <c r="B53" s="209" t="s">
        <v>576</v>
      </c>
    </row>
  </sheetData>
  <mergeCells count="1">
    <mergeCell ref="B11:I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6"/>
  <sheetViews>
    <sheetView topLeftCell="A11" workbookViewId="0">
      <selection activeCell="B6" sqref="B6:H35"/>
    </sheetView>
  </sheetViews>
  <sheetFormatPr baseColWidth="10" defaultRowHeight="12.75" x14ac:dyDescent="0.2"/>
  <cols>
    <col min="1" max="1" width="11.42578125" style="35"/>
    <col min="2" max="2" width="62.85546875" style="16" customWidth="1"/>
    <col min="3" max="7" width="11.42578125" style="35"/>
    <col min="8" max="8" width="13.5703125" style="35" bestFit="1" customWidth="1"/>
    <col min="9" max="16384" width="11.42578125" style="35"/>
  </cols>
  <sheetData>
    <row r="2" spans="1:8" x14ac:dyDescent="0.2">
      <c r="A2" s="75" t="s">
        <v>563</v>
      </c>
    </row>
    <row r="3" spans="1:8" x14ac:dyDescent="0.2">
      <c r="A3" s="75" t="s">
        <v>564</v>
      </c>
    </row>
    <row r="4" spans="1:8" x14ac:dyDescent="0.2">
      <c r="A4" s="75" t="s">
        <v>560</v>
      </c>
    </row>
    <row r="5" spans="1:8" ht="13.5" thickBot="1" x14ac:dyDescent="0.25">
      <c r="A5" s="75"/>
    </row>
    <row r="6" spans="1:8" ht="14.25" thickTop="1" thickBot="1" x14ac:dyDescent="0.25">
      <c r="B6" s="72" t="s">
        <v>158</v>
      </c>
      <c r="C6" s="64">
        <v>2016</v>
      </c>
      <c r="D6" s="64">
        <v>2017</v>
      </c>
      <c r="E6" s="64">
        <v>2018</v>
      </c>
      <c r="F6" s="64">
        <v>2019</v>
      </c>
      <c r="G6" s="64">
        <v>2020</v>
      </c>
      <c r="H6" s="174" t="s">
        <v>503</v>
      </c>
    </row>
    <row r="7" spans="1:8" ht="13.5" thickTop="1" x14ac:dyDescent="0.2">
      <c r="B7" s="77" t="s">
        <v>159</v>
      </c>
      <c r="C7" s="76">
        <v>8.6853E-2</v>
      </c>
      <c r="D7" s="76">
        <v>6.8234000000000003E-2</v>
      </c>
      <c r="E7" s="76">
        <v>6.0102999999999997E-2</v>
      </c>
      <c r="F7" s="76">
        <v>4.2012000000000001E-2</v>
      </c>
      <c r="G7" s="76">
        <v>4.1557999999999998E-2</v>
      </c>
      <c r="H7" s="78">
        <v>0.29876000000000003</v>
      </c>
    </row>
    <row r="8" spans="1:8" x14ac:dyDescent="0.2">
      <c r="B8" s="57" t="s">
        <v>160</v>
      </c>
      <c r="C8" s="76">
        <v>8.3038000000000001E-2</v>
      </c>
      <c r="D8" s="76">
        <v>6.3199000000000005E-2</v>
      </c>
      <c r="E8" s="76">
        <v>5.4809999999999998E-2</v>
      </c>
      <c r="F8" s="76">
        <v>3.5873000000000002E-2</v>
      </c>
      <c r="G8" s="76">
        <v>3.7184000000000002E-2</v>
      </c>
      <c r="H8" s="78">
        <v>0.27410400000000001</v>
      </c>
    </row>
    <row r="9" spans="1:8" x14ac:dyDescent="0.2">
      <c r="B9" s="57" t="s">
        <v>161</v>
      </c>
      <c r="C9" s="76">
        <v>3.8149999999999998E-3</v>
      </c>
      <c r="D9" s="76">
        <v>5.0350000000000004E-3</v>
      </c>
      <c r="E9" s="76">
        <v>5.293E-3</v>
      </c>
      <c r="F9" s="76">
        <v>6.1390000000000004E-3</v>
      </c>
      <c r="G9" s="76">
        <v>4.3740000000000003E-3</v>
      </c>
      <c r="H9" s="78">
        <v>2.4656000000000001E-2</v>
      </c>
    </row>
    <row r="10" spans="1:8" x14ac:dyDescent="0.2">
      <c r="B10" s="77" t="s">
        <v>163</v>
      </c>
      <c r="C10" s="76">
        <v>6.9930000000000001E-3</v>
      </c>
      <c r="D10" s="76">
        <v>1.5502E-2</v>
      </c>
      <c r="E10" s="76">
        <v>1.4800000000000001E-2</v>
      </c>
      <c r="F10" s="76">
        <v>2.8E-3</v>
      </c>
      <c r="G10" s="76">
        <v>2.3999999999999998E-3</v>
      </c>
      <c r="H10" s="78">
        <v>4.2494999999999998E-2</v>
      </c>
    </row>
    <row r="11" spans="1:8" x14ac:dyDescent="0.2">
      <c r="B11" s="57" t="s">
        <v>164</v>
      </c>
      <c r="C11" s="76">
        <v>4.7410000000000004E-3</v>
      </c>
      <c r="D11" s="76">
        <v>1.325E-2</v>
      </c>
      <c r="E11" s="76">
        <v>1.4250000000000001E-2</v>
      </c>
      <c r="F11" s="76">
        <v>2.2499999999999998E-3</v>
      </c>
      <c r="G11" s="76">
        <v>2.2499999999999998E-3</v>
      </c>
      <c r="H11" s="78">
        <v>3.6741000000000003E-2</v>
      </c>
    </row>
    <row r="12" spans="1:8" x14ac:dyDescent="0.2">
      <c r="B12" s="57" t="s">
        <v>165</v>
      </c>
      <c r="C12" s="76">
        <v>2.2520000000000001E-3</v>
      </c>
      <c r="D12" s="76">
        <v>2.2520000000000001E-3</v>
      </c>
      <c r="E12" s="76">
        <v>5.5000000000000003E-4</v>
      </c>
      <c r="F12" s="76">
        <v>5.5000000000000003E-4</v>
      </c>
      <c r="G12" s="76">
        <v>1.4999999999999999E-4</v>
      </c>
      <c r="H12" s="78">
        <v>5.7540000000000004E-3</v>
      </c>
    </row>
    <row r="13" spans="1:8" x14ac:dyDescent="0.2">
      <c r="B13" s="77" t="s">
        <v>166</v>
      </c>
      <c r="C13" s="76">
        <v>6.0400000000000002E-3</v>
      </c>
      <c r="D13" s="76">
        <v>2.5000000000000001E-3</v>
      </c>
      <c r="E13" s="76">
        <v>2.5000000000000001E-3</v>
      </c>
      <c r="F13" s="76">
        <v>2.5000000000000001E-3</v>
      </c>
      <c r="G13" s="76">
        <v>2.5000000000000001E-3</v>
      </c>
      <c r="H13" s="78">
        <v>1.6039999999999999E-2</v>
      </c>
    </row>
    <row r="14" spans="1:8" x14ac:dyDescent="0.2">
      <c r="B14" s="57" t="s">
        <v>167</v>
      </c>
      <c r="C14" s="76">
        <v>6.0400000000000002E-3</v>
      </c>
      <c r="D14" s="76">
        <v>2.5000000000000001E-3</v>
      </c>
      <c r="E14" s="76">
        <v>2.5000000000000001E-3</v>
      </c>
      <c r="F14" s="76">
        <v>2.5000000000000001E-3</v>
      </c>
      <c r="G14" s="76">
        <v>2.5000000000000001E-3</v>
      </c>
      <c r="H14" s="78">
        <v>1.6039999999999999E-2</v>
      </c>
    </row>
    <row r="15" spans="1:8" x14ac:dyDescent="0.2">
      <c r="B15" s="77" t="s">
        <v>168</v>
      </c>
      <c r="C15" s="76">
        <v>5.6154999999999997E-2</v>
      </c>
      <c r="D15" s="76">
        <v>5.6346E-2</v>
      </c>
      <c r="E15" s="76">
        <v>6.3266000000000003E-2</v>
      </c>
      <c r="F15" s="76">
        <v>6.9647000000000001E-2</v>
      </c>
      <c r="G15" s="76">
        <v>7.5342999999999993E-2</v>
      </c>
      <c r="H15" s="78">
        <v>0.32075700000000001</v>
      </c>
    </row>
    <row r="16" spans="1:8" x14ac:dyDescent="0.2">
      <c r="B16" s="57" t="s">
        <v>169</v>
      </c>
      <c r="C16" s="76">
        <v>3.1099000000000002E-2</v>
      </c>
      <c r="D16" s="76">
        <v>3.134E-2</v>
      </c>
      <c r="E16" s="76">
        <v>3.7266000000000001E-2</v>
      </c>
      <c r="F16" s="76">
        <v>4.1300000000000003E-2</v>
      </c>
      <c r="G16" s="76">
        <v>4.3400000000000001E-2</v>
      </c>
      <c r="H16" s="78">
        <v>0.18440500000000001</v>
      </c>
    </row>
    <row r="17" spans="2:8" x14ac:dyDescent="0.2">
      <c r="B17" s="57" t="s">
        <v>170</v>
      </c>
      <c r="C17" s="76">
        <v>8.6130000000000009E-3</v>
      </c>
      <c r="D17" s="76">
        <v>9.3950000000000006E-3</v>
      </c>
      <c r="E17" s="76">
        <v>9.8790000000000006E-3</v>
      </c>
      <c r="F17" s="76">
        <v>1.17E-2</v>
      </c>
      <c r="G17" s="76">
        <v>1.4749999999999999E-2</v>
      </c>
      <c r="H17" s="78">
        <v>5.4337000000000003E-2</v>
      </c>
    </row>
    <row r="18" spans="2:8" x14ac:dyDescent="0.2">
      <c r="B18" s="57" t="s">
        <v>171</v>
      </c>
      <c r="C18" s="76">
        <v>5.1E-5</v>
      </c>
      <c r="D18" s="76">
        <v>5.3000000000000001E-5</v>
      </c>
      <c r="E18" s="76">
        <v>5.3000000000000001E-5</v>
      </c>
      <c r="F18" s="76">
        <v>5.3000000000000001E-5</v>
      </c>
      <c r="G18" s="76">
        <v>5.3000000000000001E-5</v>
      </c>
      <c r="H18" s="78">
        <v>2.63E-4</v>
      </c>
    </row>
    <row r="19" spans="2:8" x14ac:dyDescent="0.2">
      <c r="B19" s="57" t="s">
        <v>172</v>
      </c>
      <c r="C19" s="76">
        <v>1.6392E-2</v>
      </c>
      <c r="D19" s="76">
        <v>1.5558000000000001E-2</v>
      </c>
      <c r="E19" s="76">
        <v>1.6067000000000001E-2</v>
      </c>
      <c r="F19" s="76">
        <v>1.6594000000000001E-2</v>
      </c>
      <c r="G19" s="76">
        <v>1.7139999999999999E-2</v>
      </c>
      <c r="H19" s="78">
        <v>8.1751000000000004E-2</v>
      </c>
    </row>
    <row r="20" spans="2:8" x14ac:dyDescent="0.2">
      <c r="B20" s="77" t="s">
        <v>173</v>
      </c>
      <c r="C20" s="76">
        <v>5.1000000000000004E-4</v>
      </c>
      <c r="D20" s="76">
        <v>1.1100000000000001E-3</v>
      </c>
      <c r="E20" s="76">
        <v>1.1100000000000001E-3</v>
      </c>
      <c r="F20" s="76">
        <v>1.1100000000000001E-3</v>
      </c>
      <c r="G20" s="76">
        <v>1.1100000000000001E-3</v>
      </c>
      <c r="H20" s="78">
        <v>4.9500000000000004E-3</v>
      </c>
    </row>
    <row r="21" spans="2:8" x14ac:dyDescent="0.2">
      <c r="B21" s="57" t="s">
        <v>174</v>
      </c>
      <c r="C21" s="76">
        <v>5.1000000000000004E-4</v>
      </c>
      <c r="D21" s="76">
        <v>1.1100000000000001E-3</v>
      </c>
      <c r="E21" s="76">
        <v>1.1100000000000001E-3</v>
      </c>
      <c r="F21" s="76">
        <v>1.1100000000000001E-3</v>
      </c>
      <c r="G21" s="76">
        <v>1.1100000000000001E-3</v>
      </c>
      <c r="H21" s="78">
        <v>4.9500000000000004E-3</v>
      </c>
    </row>
    <row r="22" spans="2:8" x14ac:dyDescent="0.2">
      <c r="B22" s="77" t="s">
        <v>85</v>
      </c>
      <c r="C22" s="76">
        <v>5.5400000000000002E-4</v>
      </c>
      <c r="D22" s="76">
        <v>2.6499999999999999E-4</v>
      </c>
      <c r="E22" s="76">
        <v>2.5000000000000001E-4</v>
      </c>
      <c r="F22" s="76">
        <v>2.33E-4</v>
      </c>
      <c r="G22" s="76">
        <v>2.13E-4</v>
      </c>
      <c r="H22" s="78">
        <v>1.5150000000000001E-3</v>
      </c>
    </row>
    <row r="23" spans="2:8" x14ac:dyDescent="0.2">
      <c r="B23" s="57" t="s">
        <v>175</v>
      </c>
      <c r="C23" s="76">
        <v>3.01E-4</v>
      </c>
      <c r="D23" s="76">
        <v>1.36E-4</v>
      </c>
      <c r="E23" s="76">
        <v>1.5100000000000001E-4</v>
      </c>
      <c r="F23" s="76">
        <v>1.5100000000000001E-4</v>
      </c>
      <c r="G23" s="76">
        <v>1.2999999999999999E-4</v>
      </c>
      <c r="H23" s="78">
        <v>8.6899999999999998E-4</v>
      </c>
    </row>
    <row r="24" spans="2:8" x14ac:dyDescent="0.2">
      <c r="B24" s="57" t="s">
        <v>176</v>
      </c>
      <c r="C24" s="76">
        <v>1E-4</v>
      </c>
      <c r="D24" s="76">
        <v>1E-4</v>
      </c>
      <c r="E24" s="76">
        <v>6.9999999999999994E-5</v>
      </c>
      <c r="F24" s="76">
        <v>5.3000000000000001E-5</v>
      </c>
      <c r="G24" s="76">
        <v>5.3999999999999998E-5</v>
      </c>
      <c r="H24" s="78">
        <v>3.77E-4</v>
      </c>
    </row>
    <row r="25" spans="2:8" x14ac:dyDescent="0.2">
      <c r="B25" s="57" t="s">
        <v>177</v>
      </c>
      <c r="C25" s="76">
        <v>1.5300000000000001E-4</v>
      </c>
      <c r="D25" s="76">
        <v>2.9E-5</v>
      </c>
      <c r="E25" s="76">
        <v>2.9E-5</v>
      </c>
      <c r="F25" s="76">
        <v>2.9E-5</v>
      </c>
      <c r="G25" s="76">
        <v>2.9E-5</v>
      </c>
      <c r="H25" s="78">
        <v>2.6899999999999998E-4</v>
      </c>
    </row>
    <row r="26" spans="2:8" x14ac:dyDescent="0.2">
      <c r="B26" s="77" t="s">
        <v>178</v>
      </c>
      <c r="C26" s="76">
        <v>8.5719999999999998E-3</v>
      </c>
      <c r="D26" s="76">
        <v>6.4949999999999999E-3</v>
      </c>
      <c r="E26" s="76">
        <v>9.7990000000000004E-3</v>
      </c>
      <c r="F26" s="76">
        <v>7.6750000000000004E-3</v>
      </c>
      <c r="G26" s="76">
        <v>7.8340000000000007E-3</v>
      </c>
      <c r="H26" s="78">
        <v>4.0375000000000001E-2</v>
      </c>
    </row>
    <row r="27" spans="2:8" x14ac:dyDescent="0.2">
      <c r="B27" s="57" t="s">
        <v>76</v>
      </c>
      <c r="C27" s="76">
        <v>0</v>
      </c>
      <c r="D27" s="76">
        <v>1.4999999999999999E-4</v>
      </c>
      <c r="E27" s="76">
        <v>4.1130000000000003E-3</v>
      </c>
      <c r="F27" s="76">
        <v>1.835E-3</v>
      </c>
      <c r="G27" s="76">
        <v>1.835E-3</v>
      </c>
      <c r="H27" s="78">
        <v>7.9330000000000008E-3</v>
      </c>
    </row>
    <row r="28" spans="2:8" x14ac:dyDescent="0.2">
      <c r="B28" s="57" t="s">
        <v>179</v>
      </c>
      <c r="C28" s="76">
        <v>1.1999999999999999E-3</v>
      </c>
      <c r="D28" s="76">
        <v>1.9E-3</v>
      </c>
      <c r="E28" s="76">
        <v>1.1999999999999999E-3</v>
      </c>
      <c r="F28" s="76">
        <v>1.1999999999999999E-3</v>
      </c>
      <c r="G28" s="76">
        <v>1.1999999999999999E-3</v>
      </c>
      <c r="H28" s="78">
        <v>6.7000000000000002E-3</v>
      </c>
    </row>
    <row r="29" spans="2:8" x14ac:dyDescent="0.2">
      <c r="B29" s="57" t="s">
        <v>180</v>
      </c>
      <c r="C29" s="76">
        <v>7.3720000000000001E-3</v>
      </c>
      <c r="D29" s="76">
        <v>4.4450000000000002E-3</v>
      </c>
      <c r="E29" s="76">
        <v>4.4860000000000004E-3</v>
      </c>
      <c r="F29" s="76">
        <v>4.64E-3</v>
      </c>
      <c r="G29" s="76">
        <v>4.7999999999999996E-3</v>
      </c>
      <c r="H29" s="78">
        <v>2.5742999999999999E-2</v>
      </c>
    </row>
    <row r="30" spans="2:8" x14ac:dyDescent="0.2">
      <c r="B30" s="77" t="s">
        <v>181</v>
      </c>
      <c r="C30" s="76">
        <v>2E-3</v>
      </c>
      <c r="D30" s="76">
        <v>1.3500000000000001E-3</v>
      </c>
      <c r="E30" s="76">
        <v>1.3500000000000001E-3</v>
      </c>
      <c r="F30" s="76">
        <v>1.3500000000000001E-3</v>
      </c>
      <c r="G30" s="76">
        <v>1.3500000000000001E-3</v>
      </c>
      <c r="H30" s="78">
        <v>7.4000000000000003E-3</v>
      </c>
    </row>
    <row r="31" spans="2:8" x14ac:dyDescent="0.2">
      <c r="B31" s="57" t="s">
        <v>182</v>
      </c>
      <c r="C31" s="76">
        <v>2.5000000000000001E-4</v>
      </c>
      <c r="D31" s="76">
        <v>2.5000000000000001E-4</v>
      </c>
      <c r="E31" s="76">
        <v>2.5000000000000001E-4</v>
      </c>
      <c r="F31" s="76">
        <v>2.5000000000000001E-4</v>
      </c>
      <c r="G31" s="76">
        <v>2.5000000000000001E-4</v>
      </c>
      <c r="H31" s="78">
        <v>1.25E-3</v>
      </c>
    </row>
    <row r="32" spans="2:8" x14ac:dyDescent="0.2">
      <c r="B32" s="57" t="s">
        <v>183</v>
      </c>
      <c r="C32" s="76">
        <v>1.75E-3</v>
      </c>
      <c r="D32" s="76">
        <v>9.5E-4</v>
      </c>
      <c r="E32" s="76">
        <v>9.5E-4</v>
      </c>
      <c r="F32" s="76">
        <v>9.5E-4</v>
      </c>
      <c r="G32" s="76">
        <v>9.5E-4</v>
      </c>
      <c r="H32" s="78">
        <v>5.5500000000000002E-3</v>
      </c>
    </row>
    <row r="33" spans="2:8" ht="26.25" thickBot="1" x14ac:dyDescent="0.25">
      <c r="B33" s="79" t="s">
        <v>184</v>
      </c>
      <c r="C33" s="76">
        <v>0</v>
      </c>
      <c r="D33" s="76">
        <v>1.4999999999999999E-4</v>
      </c>
      <c r="E33" s="76">
        <v>1.4999999999999999E-4</v>
      </c>
      <c r="F33" s="76">
        <v>1.4999999999999999E-4</v>
      </c>
      <c r="G33" s="76">
        <v>1.4999999999999999E-4</v>
      </c>
      <c r="H33" s="78">
        <v>5.9999999999999995E-4</v>
      </c>
    </row>
    <row r="34" spans="2:8" ht="13.5" thickTop="1" x14ac:dyDescent="0.2">
      <c r="B34" s="142" t="s">
        <v>60</v>
      </c>
      <c r="C34" s="152"/>
      <c r="D34" s="152"/>
      <c r="E34" s="152"/>
      <c r="F34" s="152"/>
      <c r="G34" s="152"/>
      <c r="H34" s="149">
        <v>0.73229199999999994</v>
      </c>
    </row>
    <row r="35" spans="2:8" ht="13.5" thickBot="1" x14ac:dyDescent="0.25">
      <c r="B35" s="137" t="s">
        <v>84</v>
      </c>
      <c r="C35" s="80">
        <v>0.596499</v>
      </c>
      <c r="D35" s="80">
        <v>0.64902400000000005</v>
      </c>
      <c r="E35" s="80">
        <v>0.60117799999999999</v>
      </c>
      <c r="F35" s="80">
        <v>0.59211599999999998</v>
      </c>
      <c r="G35" s="80">
        <v>0.60833700000000002</v>
      </c>
      <c r="H35" s="151">
        <v>3.0471539999999999</v>
      </c>
    </row>
    <row r="36" spans="2:8" ht="13.5" thickTop="1" x14ac:dyDescent="0.2">
      <c r="B36" s="171" t="s">
        <v>576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20"/>
  <sheetViews>
    <sheetView workbookViewId="0"/>
  </sheetViews>
  <sheetFormatPr baseColWidth="10" defaultRowHeight="12.75" x14ac:dyDescent="0.2"/>
  <cols>
    <col min="1" max="1" width="11.42578125" style="35"/>
    <col min="2" max="2" width="27.140625" style="35" bestFit="1" customWidth="1"/>
    <col min="3" max="3" width="34.5703125" style="16" customWidth="1"/>
    <col min="4" max="11" width="26.140625" style="16" customWidth="1"/>
    <col min="12" max="12" width="34" style="35" customWidth="1"/>
    <col min="13" max="16384" width="11.42578125" style="35"/>
  </cols>
  <sheetData>
    <row r="2" spans="1:11" x14ac:dyDescent="0.2">
      <c r="A2" s="75" t="s">
        <v>372</v>
      </c>
    </row>
    <row r="3" spans="1:11" x14ac:dyDescent="0.2">
      <c r="A3" s="75" t="s">
        <v>373</v>
      </c>
    </row>
    <row r="4" spans="1:11" x14ac:dyDescent="0.2">
      <c r="A4" s="75" t="s">
        <v>560</v>
      </c>
    </row>
    <row r="5" spans="1:11" ht="13.5" thickBot="1" x14ac:dyDescent="0.25">
      <c r="A5" s="96"/>
    </row>
    <row r="6" spans="1:11" ht="14.25" thickTop="1" thickBot="1" x14ac:dyDescent="0.25">
      <c r="B6" s="72" t="s">
        <v>374</v>
      </c>
      <c r="C6" s="64" t="s">
        <v>19</v>
      </c>
      <c r="D6" s="174" t="s">
        <v>503</v>
      </c>
    </row>
    <row r="7" spans="1:11" ht="26.25" thickTop="1" x14ac:dyDescent="0.2">
      <c r="B7" s="59" t="s">
        <v>21</v>
      </c>
      <c r="C7" s="17" t="s">
        <v>375</v>
      </c>
      <c r="D7" s="100">
        <v>7.653277E-2</v>
      </c>
    </row>
    <row r="8" spans="1:11" x14ac:dyDescent="0.2">
      <c r="B8" s="239" t="s">
        <v>64</v>
      </c>
      <c r="C8" s="98"/>
      <c r="D8" s="100">
        <v>0</v>
      </c>
    </row>
    <row r="9" spans="1:11" ht="25.5" x14ac:dyDescent="0.2">
      <c r="B9" s="239"/>
      <c r="C9" s="109" t="s">
        <v>376</v>
      </c>
      <c r="D9" s="100">
        <v>1.1729430000000001E-2</v>
      </c>
    </row>
    <row r="10" spans="1:11" x14ac:dyDescent="0.2">
      <c r="B10" s="239"/>
      <c r="C10" s="98" t="s">
        <v>377</v>
      </c>
      <c r="D10" s="100">
        <v>3.2425399999999999E-3</v>
      </c>
    </row>
    <row r="11" spans="1:11" x14ac:dyDescent="0.2">
      <c r="B11" s="239" t="s">
        <v>574</v>
      </c>
      <c r="C11" s="98"/>
      <c r="D11" s="100">
        <v>0</v>
      </c>
    </row>
    <row r="12" spans="1:11" ht="31.5" customHeight="1" x14ac:dyDescent="0.2">
      <c r="B12" s="239"/>
      <c r="C12" s="109" t="s">
        <v>378</v>
      </c>
      <c r="D12" s="100">
        <v>8.5546910000000004E-2</v>
      </c>
    </row>
    <row r="13" spans="1:11" ht="25.5" x14ac:dyDescent="0.2">
      <c r="B13" s="239"/>
      <c r="C13" s="109" t="s">
        <v>379</v>
      </c>
      <c r="D13" s="100">
        <v>2.3208360000000001E-2</v>
      </c>
    </row>
    <row r="14" spans="1:11" x14ac:dyDescent="0.2">
      <c r="B14" s="239" t="s">
        <v>55</v>
      </c>
      <c r="C14" s="98"/>
      <c r="D14" s="100">
        <v>0</v>
      </c>
    </row>
    <row r="15" spans="1:11" x14ac:dyDescent="0.2">
      <c r="B15" s="239"/>
      <c r="C15" s="98" t="s">
        <v>172</v>
      </c>
      <c r="D15" s="100">
        <v>0.10571321</v>
      </c>
    </row>
    <row r="16" spans="1:11" ht="25.5" x14ac:dyDescent="0.2">
      <c r="B16" s="239"/>
      <c r="C16" s="109" t="s">
        <v>380</v>
      </c>
      <c r="D16" s="100">
        <v>2.85958E-3</v>
      </c>
      <c r="E16" s="35"/>
      <c r="F16" s="35"/>
      <c r="G16" s="35"/>
      <c r="H16" s="35"/>
      <c r="I16" s="35"/>
      <c r="J16" s="35"/>
      <c r="K16" s="35"/>
    </row>
    <row r="17" spans="2:11" ht="13.5" thickBot="1" x14ac:dyDescent="0.25">
      <c r="B17" s="110" t="s">
        <v>575</v>
      </c>
      <c r="C17" s="111" t="s">
        <v>381</v>
      </c>
      <c r="D17" s="103">
        <v>1.398275E-2</v>
      </c>
      <c r="E17" s="35"/>
      <c r="F17" s="35"/>
      <c r="G17" s="35"/>
      <c r="H17" s="35"/>
      <c r="I17" s="35"/>
      <c r="J17" s="35"/>
      <c r="K17" s="35"/>
    </row>
    <row r="18" spans="2:11" ht="13.5" thickTop="1" x14ac:dyDescent="0.2">
      <c r="B18" s="142" t="s">
        <v>60</v>
      </c>
      <c r="C18" s="160"/>
      <c r="D18" s="139">
        <v>0.32281555000000001</v>
      </c>
      <c r="E18" s="35"/>
      <c r="F18" s="35"/>
      <c r="G18" s="35"/>
      <c r="H18" s="35"/>
      <c r="I18" s="35"/>
      <c r="J18" s="35"/>
      <c r="K18" s="35"/>
    </row>
    <row r="19" spans="2:11" ht="13.5" thickBot="1" x14ac:dyDescent="0.25">
      <c r="B19" s="144" t="s">
        <v>84</v>
      </c>
      <c r="C19" s="111"/>
      <c r="D19" s="148">
        <v>3.0061863572590002</v>
      </c>
      <c r="E19" s="35"/>
      <c r="F19" s="35"/>
      <c r="G19" s="35"/>
      <c r="H19" s="35"/>
      <c r="I19" s="35"/>
      <c r="J19" s="35"/>
      <c r="K19" s="35"/>
    </row>
    <row r="20" spans="2:11" ht="13.5" thickTop="1" x14ac:dyDescent="0.2">
      <c r="B20" s="171" t="s">
        <v>576</v>
      </c>
    </row>
  </sheetData>
  <mergeCells count="3">
    <mergeCell ref="B8:B10"/>
    <mergeCell ref="B11:B13"/>
    <mergeCell ref="B14:B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47"/>
  <sheetViews>
    <sheetView workbookViewId="0"/>
  </sheetViews>
  <sheetFormatPr baseColWidth="10" defaultRowHeight="12.75" x14ac:dyDescent="0.2"/>
  <cols>
    <col min="1" max="1" width="11.42578125" style="35"/>
    <col min="2" max="2" width="31.5703125" style="50" customWidth="1"/>
    <col min="3" max="3" width="60.5703125" style="16" bestFit="1" customWidth="1"/>
    <col min="4" max="11" width="26.140625" style="16" customWidth="1"/>
    <col min="12" max="12" width="34" style="35" customWidth="1"/>
    <col min="13" max="16384" width="11.42578125" style="35"/>
  </cols>
  <sheetData>
    <row r="2" spans="1:4" x14ac:dyDescent="0.2">
      <c r="A2" s="75" t="s">
        <v>296</v>
      </c>
    </row>
    <row r="3" spans="1:4" x14ac:dyDescent="0.2">
      <c r="A3" s="75" t="s">
        <v>297</v>
      </c>
    </row>
    <row r="4" spans="1:4" x14ac:dyDescent="0.2">
      <c r="A4" s="75" t="s">
        <v>560</v>
      </c>
    </row>
    <row r="5" spans="1:4" ht="13.5" thickBot="1" x14ac:dyDescent="0.25"/>
    <row r="6" spans="1:4" ht="14.25" thickTop="1" thickBot="1" x14ac:dyDescent="0.25">
      <c r="B6" s="44" t="s">
        <v>298</v>
      </c>
      <c r="C6" s="64" t="s">
        <v>19</v>
      </c>
      <c r="D6" s="174" t="s">
        <v>503</v>
      </c>
    </row>
    <row r="7" spans="1:4" ht="13.5" thickTop="1" x14ac:dyDescent="0.2">
      <c r="B7" s="239" t="s">
        <v>299</v>
      </c>
      <c r="C7" s="11" t="s">
        <v>300</v>
      </c>
      <c r="D7" s="105">
        <v>6.3220000000000004E-3</v>
      </c>
    </row>
    <row r="8" spans="1:4" x14ac:dyDescent="0.2">
      <c r="B8" s="239"/>
      <c r="C8" s="16" t="s">
        <v>301</v>
      </c>
      <c r="D8" s="105">
        <v>1.25E-3</v>
      </c>
    </row>
    <row r="9" spans="1:4" x14ac:dyDescent="0.2">
      <c r="B9" s="239"/>
      <c r="C9" s="16" t="s">
        <v>302</v>
      </c>
      <c r="D9" s="105">
        <v>1.5E-3</v>
      </c>
    </row>
    <row r="10" spans="1:4" x14ac:dyDescent="0.2">
      <c r="B10" s="239"/>
      <c r="C10" s="16" t="s">
        <v>303</v>
      </c>
      <c r="D10" s="105">
        <v>2.4499999999999999E-3</v>
      </c>
    </row>
    <row r="11" spans="1:4" x14ac:dyDescent="0.2">
      <c r="B11" s="239"/>
      <c r="C11" s="16" t="s">
        <v>304</v>
      </c>
      <c r="D11" s="105">
        <v>4.5199999999999998E-4</v>
      </c>
    </row>
    <row r="12" spans="1:4" x14ac:dyDescent="0.2">
      <c r="B12" s="239"/>
      <c r="C12" s="16" t="s">
        <v>305</v>
      </c>
      <c r="D12" s="105">
        <v>6.9999999999999999E-4</v>
      </c>
    </row>
    <row r="13" spans="1:4" x14ac:dyDescent="0.2">
      <c r="B13" s="239"/>
      <c r="C13" s="11" t="s">
        <v>238</v>
      </c>
      <c r="D13" s="105">
        <v>6.7387322999999999E-2</v>
      </c>
    </row>
    <row r="14" spans="1:4" x14ac:dyDescent="0.2">
      <c r="B14" s="239" t="s">
        <v>306</v>
      </c>
      <c r="C14" s="11" t="s">
        <v>307</v>
      </c>
      <c r="D14" s="105">
        <v>6.9629999999999997E-2</v>
      </c>
    </row>
    <row r="15" spans="1:4" x14ac:dyDescent="0.2">
      <c r="B15" s="239"/>
      <c r="C15" s="16" t="s">
        <v>308</v>
      </c>
      <c r="D15" s="105">
        <v>3.5900000000000001E-2</v>
      </c>
    </row>
    <row r="16" spans="1:4" x14ac:dyDescent="0.2">
      <c r="B16" s="239"/>
      <c r="C16" s="16" t="s">
        <v>309</v>
      </c>
      <c r="D16" s="105">
        <v>3.0500000000000002E-3</v>
      </c>
    </row>
    <row r="17" spans="2:4" x14ac:dyDescent="0.2">
      <c r="B17" s="239"/>
      <c r="C17" s="16" t="s">
        <v>310</v>
      </c>
      <c r="D17" s="105">
        <v>3.3300000000000001E-3</v>
      </c>
    </row>
    <row r="18" spans="2:4" x14ac:dyDescent="0.2">
      <c r="B18" s="239"/>
      <c r="C18" s="16" t="s">
        <v>311</v>
      </c>
      <c r="D18" s="105">
        <v>2.7349999999999999E-2</v>
      </c>
    </row>
    <row r="19" spans="2:4" x14ac:dyDescent="0.2">
      <c r="B19" s="239"/>
      <c r="C19" s="11" t="s">
        <v>238</v>
      </c>
      <c r="D19" s="105">
        <v>0.125710088</v>
      </c>
    </row>
    <row r="20" spans="2:4" x14ac:dyDescent="0.2">
      <c r="B20" s="239" t="s">
        <v>312</v>
      </c>
      <c r="C20" s="11" t="s">
        <v>313</v>
      </c>
      <c r="D20" s="105">
        <v>2.9762819999999999E-2</v>
      </c>
    </row>
    <row r="21" spans="2:4" x14ac:dyDescent="0.2">
      <c r="B21" s="239"/>
      <c r="C21" s="16" t="s">
        <v>314</v>
      </c>
      <c r="D21" s="105">
        <v>1.096282E-2</v>
      </c>
    </row>
    <row r="22" spans="2:4" x14ac:dyDescent="0.2">
      <c r="B22" s="239"/>
      <c r="C22" s="16" t="s">
        <v>315</v>
      </c>
      <c r="D22" s="105">
        <v>1.8800000000000001E-2</v>
      </c>
    </row>
    <row r="23" spans="2:4" x14ac:dyDescent="0.2">
      <c r="B23" s="239"/>
      <c r="C23" s="11" t="s">
        <v>316</v>
      </c>
      <c r="D23" s="105">
        <v>6.9037556999999999E-2</v>
      </c>
    </row>
    <row r="24" spans="2:4" x14ac:dyDescent="0.2">
      <c r="B24" s="239"/>
      <c r="C24" s="16" t="s">
        <v>317</v>
      </c>
      <c r="D24" s="105">
        <v>3.0500000000000002E-3</v>
      </c>
    </row>
    <row r="25" spans="2:4" x14ac:dyDescent="0.2">
      <c r="B25" s="239"/>
      <c r="C25" s="16" t="s">
        <v>318</v>
      </c>
      <c r="D25" s="105">
        <v>6.3480011000000003E-2</v>
      </c>
    </row>
    <row r="26" spans="2:4" x14ac:dyDescent="0.2">
      <c r="B26" s="239"/>
      <c r="C26" s="16" t="s">
        <v>319</v>
      </c>
      <c r="D26" s="105">
        <v>2.5075459999999998E-3</v>
      </c>
    </row>
    <row r="27" spans="2:4" x14ac:dyDescent="0.2">
      <c r="B27" s="239"/>
      <c r="C27" s="11" t="s">
        <v>320</v>
      </c>
      <c r="D27" s="105">
        <v>3.1166043000000001E-2</v>
      </c>
    </row>
    <row r="28" spans="2:4" x14ac:dyDescent="0.2">
      <c r="B28" s="239"/>
      <c r="C28" s="16" t="s">
        <v>321</v>
      </c>
      <c r="D28" s="105">
        <v>3.1047011999999999E-2</v>
      </c>
    </row>
    <row r="29" spans="2:4" x14ac:dyDescent="0.2">
      <c r="B29" s="239"/>
      <c r="C29" s="11" t="s">
        <v>238</v>
      </c>
      <c r="D29" s="105">
        <v>0.13437364500000001</v>
      </c>
    </row>
    <row r="30" spans="2:4" x14ac:dyDescent="0.2">
      <c r="B30" s="239" t="s">
        <v>322</v>
      </c>
      <c r="C30" s="11" t="s">
        <v>323</v>
      </c>
      <c r="D30" s="105">
        <v>5.2576443E-2</v>
      </c>
    </row>
    <row r="31" spans="2:4" x14ac:dyDescent="0.2">
      <c r="B31" s="239"/>
      <c r="C31" s="81" t="s">
        <v>324</v>
      </c>
      <c r="D31" s="105">
        <v>8.0000000000000002E-3</v>
      </c>
    </row>
    <row r="32" spans="2:4" x14ac:dyDescent="0.2">
      <c r="B32" s="239"/>
      <c r="C32" s="11" t="s">
        <v>325</v>
      </c>
      <c r="D32" s="105">
        <v>0.14567991999999999</v>
      </c>
    </row>
    <row r="33" spans="2:11" x14ac:dyDescent="0.2">
      <c r="B33" s="239"/>
      <c r="C33" s="16" t="s">
        <v>326</v>
      </c>
      <c r="D33" s="105">
        <v>0</v>
      </c>
    </row>
    <row r="34" spans="2:11" x14ac:dyDescent="0.2">
      <c r="B34" s="239"/>
      <c r="C34" s="16" t="s">
        <v>327</v>
      </c>
      <c r="D34" s="105">
        <v>0.14567991999999999</v>
      </c>
    </row>
    <row r="35" spans="2:11" x14ac:dyDescent="0.2">
      <c r="B35" s="239"/>
      <c r="C35" s="11" t="s">
        <v>238</v>
      </c>
      <c r="D35" s="105">
        <v>1.812530413</v>
      </c>
    </row>
    <row r="36" spans="2:11" s="87" customFormat="1" ht="25.5" x14ac:dyDescent="0.2">
      <c r="B36" s="106" t="s">
        <v>328</v>
      </c>
      <c r="C36" s="40" t="s">
        <v>238</v>
      </c>
      <c r="D36" s="105">
        <v>2.3650916000000001E-2</v>
      </c>
      <c r="E36" s="86"/>
      <c r="F36" s="86"/>
      <c r="G36" s="86"/>
      <c r="H36" s="86"/>
      <c r="I36" s="86"/>
      <c r="J36" s="86"/>
      <c r="K36" s="86"/>
    </row>
    <row r="37" spans="2:11" x14ac:dyDescent="0.2">
      <c r="B37" s="239" t="s">
        <v>329</v>
      </c>
      <c r="C37" s="11" t="s">
        <v>330</v>
      </c>
      <c r="D37" s="105">
        <v>0.14868626200000001</v>
      </c>
    </row>
    <row r="38" spans="2:11" x14ac:dyDescent="0.2">
      <c r="B38" s="239"/>
      <c r="C38" s="16" t="s">
        <v>331</v>
      </c>
      <c r="D38" s="105">
        <v>3.62E-3</v>
      </c>
    </row>
    <row r="39" spans="2:11" x14ac:dyDescent="0.2">
      <c r="B39" s="239"/>
      <c r="C39" s="16" t="s">
        <v>332</v>
      </c>
      <c r="D39" s="105">
        <v>2.41379E-2</v>
      </c>
    </row>
    <row r="40" spans="2:11" x14ac:dyDescent="0.2">
      <c r="B40" s="239"/>
      <c r="C40" s="16" t="s">
        <v>333</v>
      </c>
      <c r="D40" s="105">
        <v>2.8328361999999999E-2</v>
      </c>
    </row>
    <row r="41" spans="2:11" x14ac:dyDescent="0.2">
      <c r="B41" s="239"/>
      <c r="C41" s="16" t="s">
        <v>334</v>
      </c>
      <c r="D41" s="105">
        <v>8.5599999999999996E-2</v>
      </c>
    </row>
    <row r="42" spans="2:11" x14ac:dyDescent="0.2">
      <c r="B42" s="239"/>
      <c r="C42" s="11" t="s">
        <v>335</v>
      </c>
      <c r="D42" s="105">
        <v>0.15887298699999999</v>
      </c>
    </row>
    <row r="43" spans="2:11" x14ac:dyDescent="0.2">
      <c r="B43" s="239"/>
      <c r="C43" s="16" t="s">
        <v>336</v>
      </c>
      <c r="D43" s="105">
        <v>0.154074987</v>
      </c>
    </row>
    <row r="44" spans="2:11" ht="13.5" thickBot="1" x14ac:dyDescent="0.25">
      <c r="B44" s="239"/>
      <c r="C44" s="40" t="s">
        <v>238</v>
      </c>
      <c r="D44" s="105">
        <v>2.3650916000000001E-2</v>
      </c>
    </row>
    <row r="45" spans="2:11" ht="13.5" thickTop="1" x14ac:dyDescent="0.2">
      <c r="B45" s="142" t="s">
        <v>60</v>
      </c>
      <c r="C45" s="154"/>
      <c r="D45" s="149">
        <v>0.655270558</v>
      </c>
    </row>
    <row r="46" spans="2:11" ht="13.5" thickBot="1" x14ac:dyDescent="0.25">
      <c r="B46" s="144" t="s">
        <v>84</v>
      </c>
      <c r="C46" s="102"/>
      <c r="D46" s="157">
        <v>2.4770606339999999</v>
      </c>
    </row>
    <row r="47" spans="2:11" ht="13.5" thickTop="1" x14ac:dyDescent="0.2">
      <c r="B47" s="171" t="s">
        <v>576</v>
      </c>
    </row>
  </sheetData>
  <mergeCells count="5">
    <mergeCell ref="B7:B13"/>
    <mergeCell ref="B14:B19"/>
    <mergeCell ref="B20:B29"/>
    <mergeCell ref="B30:B35"/>
    <mergeCell ref="B37:B4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33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8" sqref="C48"/>
    </sheetView>
  </sheetViews>
  <sheetFormatPr baseColWidth="10" defaultRowHeight="12.75" x14ac:dyDescent="0.2"/>
  <cols>
    <col min="1" max="1" width="11.42578125" style="1"/>
    <col min="2" max="2" width="26.140625" style="34" customWidth="1"/>
    <col min="3" max="3" width="40.85546875" style="34" customWidth="1"/>
    <col min="4" max="4" width="45.5703125" style="34" customWidth="1"/>
    <col min="5" max="6" width="12.85546875" style="1" bestFit="1" customWidth="1"/>
    <col min="7" max="7" width="13.7109375" style="1" bestFit="1" customWidth="1"/>
    <col min="8" max="8" width="12.85546875" style="1" bestFit="1" customWidth="1"/>
    <col min="9" max="9" width="21.42578125" style="35" bestFit="1" customWidth="1"/>
    <col min="10" max="16384" width="11.42578125" style="1"/>
  </cols>
  <sheetData>
    <row r="2" spans="1:9" s="36" customFormat="1" x14ac:dyDescent="0.2">
      <c r="A2" s="2" t="s">
        <v>62</v>
      </c>
      <c r="C2" s="37"/>
      <c r="D2" s="37"/>
      <c r="I2" s="38"/>
    </row>
    <row r="3" spans="1:9" x14ac:dyDescent="0.2">
      <c r="A3" s="2" t="s">
        <v>63</v>
      </c>
      <c r="D3" s="39"/>
    </row>
    <row r="4" spans="1:9" x14ac:dyDescent="0.2">
      <c r="A4" s="173" t="s">
        <v>560</v>
      </c>
    </row>
    <row r="5" spans="1:9" ht="15.75" thickBot="1" x14ac:dyDescent="0.3">
      <c r="A5" s="33"/>
    </row>
    <row r="6" spans="1:9" ht="27" thickTop="1" thickBot="1" x14ac:dyDescent="0.25">
      <c r="B6" s="175" t="s">
        <v>15</v>
      </c>
      <c r="C6" s="176" t="s">
        <v>19</v>
      </c>
      <c r="D6" s="176" t="s">
        <v>65</v>
      </c>
      <c r="E6" s="176" t="s">
        <v>3</v>
      </c>
      <c r="F6" s="177" t="s">
        <v>66</v>
      </c>
      <c r="G6" s="177" t="s">
        <v>11</v>
      </c>
      <c r="H6" s="176" t="s">
        <v>67</v>
      </c>
      <c r="I6" s="178" t="s">
        <v>577</v>
      </c>
    </row>
    <row r="7" spans="1:9" ht="13.5" thickTop="1" x14ac:dyDescent="0.2">
      <c r="B7" s="244" t="s">
        <v>68</v>
      </c>
      <c r="C7" s="245" t="s">
        <v>69</v>
      </c>
      <c r="D7" s="180" t="s">
        <v>70</v>
      </c>
      <c r="E7" s="184">
        <v>0</v>
      </c>
      <c r="F7" s="184">
        <v>1.76E-4</v>
      </c>
      <c r="G7" s="184">
        <v>0</v>
      </c>
      <c r="H7" s="184">
        <v>2.7499999999999998E-3</v>
      </c>
      <c r="I7" s="185">
        <v>2.9260000000000002E-3</v>
      </c>
    </row>
    <row r="8" spans="1:9" ht="25.5" x14ac:dyDescent="0.2">
      <c r="B8" s="243"/>
      <c r="C8" s="241"/>
      <c r="D8" s="181" t="s">
        <v>72</v>
      </c>
      <c r="E8" s="186">
        <v>0</v>
      </c>
      <c r="F8" s="186">
        <v>2.92E-4</v>
      </c>
      <c r="G8" s="186">
        <v>0</v>
      </c>
      <c r="H8" s="186">
        <v>6.5799999999999995E-4</v>
      </c>
      <c r="I8" s="187">
        <v>9.5E-4</v>
      </c>
    </row>
    <row r="9" spans="1:9" x14ac:dyDescent="0.2">
      <c r="B9" s="243"/>
      <c r="C9" s="241"/>
      <c r="D9" s="181" t="s">
        <v>74</v>
      </c>
      <c r="E9" s="186">
        <v>0</v>
      </c>
      <c r="F9" s="186">
        <v>2.1900000000000001E-4</v>
      </c>
      <c r="G9" s="186">
        <v>0</v>
      </c>
      <c r="H9" s="186">
        <v>0</v>
      </c>
      <c r="I9" s="187">
        <v>2.1900000000000001E-4</v>
      </c>
    </row>
    <row r="10" spans="1:9" x14ac:dyDescent="0.2">
      <c r="B10" s="243"/>
      <c r="C10" s="241"/>
      <c r="D10" s="181" t="s">
        <v>75</v>
      </c>
      <c r="E10" s="186">
        <v>0</v>
      </c>
      <c r="F10" s="186">
        <v>6.0000000000000002E-5</v>
      </c>
      <c r="G10" s="186">
        <v>0</v>
      </c>
      <c r="H10" s="186">
        <v>0</v>
      </c>
      <c r="I10" s="187">
        <v>6.0000000000000002E-5</v>
      </c>
    </row>
    <row r="11" spans="1:9" x14ac:dyDescent="0.2">
      <c r="B11" s="243"/>
      <c r="C11" s="183" t="s">
        <v>76</v>
      </c>
      <c r="D11" s="181" t="s">
        <v>77</v>
      </c>
      <c r="E11" s="186">
        <v>0</v>
      </c>
      <c r="F11" s="186">
        <v>0</v>
      </c>
      <c r="G11" s="186">
        <v>0</v>
      </c>
      <c r="H11" s="186">
        <v>6.4770000000000001E-3</v>
      </c>
      <c r="I11" s="187">
        <v>6.4770000000000001E-3</v>
      </c>
    </row>
    <row r="12" spans="1:9" ht="15" customHeight="1" x14ac:dyDescent="0.2">
      <c r="B12" s="246" t="s">
        <v>73</v>
      </c>
      <c r="C12" s="241" t="s">
        <v>78</v>
      </c>
      <c r="D12" s="181" t="s">
        <v>79</v>
      </c>
      <c r="E12" s="186">
        <v>8.0000000000000007E-5</v>
      </c>
      <c r="F12" s="186">
        <v>2.3000000000000001E-4</v>
      </c>
      <c r="G12" s="186">
        <v>0</v>
      </c>
      <c r="H12" s="186">
        <v>2E-3</v>
      </c>
      <c r="I12" s="187">
        <v>2.31E-3</v>
      </c>
    </row>
    <row r="13" spans="1:9" x14ac:dyDescent="0.2">
      <c r="B13" s="246"/>
      <c r="C13" s="241"/>
      <c r="D13" s="181" t="s">
        <v>81</v>
      </c>
      <c r="E13" s="186">
        <v>0</v>
      </c>
      <c r="F13" s="186">
        <v>0</v>
      </c>
      <c r="G13" s="186">
        <v>0</v>
      </c>
      <c r="H13" s="186">
        <v>1E-3</v>
      </c>
      <c r="I13" s="187">
        <v>1E-3</v>
      </c>
    </row>
    <row r="14" spans="1:9" x14ac:dyDescent="0.2">
      <c r="B14" s="246"/>
      <c r="C14" s="241"/>
      <c r="D14" s="181" t="s">
        <v>83</v>
      </c>
      <c r="E14" s="186">
        <v>0</v>
      </c>
      <c r="F14" s="186">
        <v>1E-4</v>
      </c>
      <c r="G14" s="186">
        <v>0</v>
      </c>
      <c r="H14" s="186">
        <v>0</v>
      </c>
      <c r="I14" s="187">
        <v>1E-4</v>
      </c>
    </row>
    <row r="15" spans="1:9" x14ac:dyDescent="0.2">
      <c r="B15" s="246"/>
      <c r="C15" s="241"/>
      <c r="D15" s="181" t="s">
        <v>85</v>
      </c>
      <c r="E15" s="186">
        <v>0</v>
      </c>
      <c r="F15" s="186">
        <v>0</v>
      </c>
      <c r="G15" s="186">
        <v>0</v>
      </c>
      <c r="H15" s="186">
        <v>7.0000000000000001E-3</v>
      </c>
      <c r="I15" s="187">
        <v>7.0000000000000001E-3</v>
      </c>
    </row>
    <row r="16" spans="1:9" ht="15" customHeight="1" x14ac:dyDescent="0.2">
      <c r="B16" s="243" t="s">
        <v>64</v>
      </c>
      <c r="C16" s="241" t="s">
        <v>86</v>
      </c>
      <c r="D16" s="181" t="s">
        <v>87</v>
      </c>
      <c r="E16" s="186">
        <v>0</v>
      </c>
      <c r="F16" s="186">
        <v>1.806675E-3</v>
      </c>
      <c r="G16" s="186">
        <v>0</v>
      </c>
      <c r="H16" s="186">
        <v>4.2160000000000001E-3</v>
      </c>
      <c r="I16" s="187">
        <v>6.0226749999999999E-3</v>
      </c>
    </row>
    <row r="17" spans="2:9" x14ac:dyDescent="0.2">
      <c r="B17" s="243"/>
      <c r="C17" s="241"/>
      <c r="D17" s="181" t="s">
        <v>88</v>
      </c>
      <c r="E17" s="186">
        <v>0</v>
      </c>
      <c r="F17" s="186">
        <v>1E-3</v>
      </c>
      <c r="G17" s="186">
        <v>0</v>
      </c>
      <c r="H17" s="186">
        <v>0.02</v>
      </c>
      <c r="I17" s="187">
        <v>2.1000000000000001E-2</v>
      </c>
    </row>
    <row r="18" spans="2:9" x14ac:dyDescent="0.2">
      <c r="B18" s="243"/>
      <c r="C18" s="241"/>
      <c r="D18" s="181" t="s">
        <v>89</v>
      </c>
      <c r="E18" s="186">
        <v>0</v>
      </c>
      <c r="F18" s="186">
        <v>6.3764999999999997E-5</v>
      </c>
      <c r="G18" s="186">
        <v>0</v>
      </c>
      <c r="H18" s="186">
        <v>1.4899999999999999E-4</v>
      </c>
      <c r="I18" s="187">
        <v>2.13E-4</v>
      </c>
    </row>
    <row r="19" spans="2:9" ht="51" x14ac:dyDescent="0.2">
      <c r="B19" s="243" t="s">
        <v>80</v>
      </c>
      <c r="C19" s="183" t="s">
        <v>71</v>
      </c>
      <c r="D19" s="181" t="s">
        <v>90</v>
      </c>
      <c r="E19" s="186">
        <v>4.5060000000000003E-2</v>
      </c>
      <c r="F19" s="186">
        <v>8.9999999999999993E-3</v>
      </c>
      <c r="G19" s="186">
        <v>0</v>
      </c>
      <c r="H19" s="186">
        <v>5.4940000000000003E-2</v>
      </c>
      <c r="I19" s="187">
        <v>0.109</v>
      </c>
    </row>
    <row r="20" spans="2:9" ht="63.75" x14ac:dyDescent="0.2">
      <c r="B20" s="243"/>
      <c r="C20" s="41" t="s">
        <v>578</v>
      </c>
      <c r="D20" s="181" t="s">
        <v>579</v>
      </c>
      <c r="E20" s="186">
        <v>0</v>
      </c>
      <c r="F20" s="186">
        <v>6.705E-3</v>
      </c>
      <c r="G20" s="186">
        <v>0</v>
      </c>
      <c r="H20" s="186">
        <v>1.5644999999999999E-2</v>
      </c>
      <c r="I20" s="187">
        <v>2.2349999999999998E-2</v>
      </c>
    </row>
    <row r="21" spans="2:9" ht="25.5" x14ac:dyDescent="0.2">
      <c r="B21" s="243"/>
      <c r="C21" s="41" t="s">
        <v>580</v>
      </c>
      <c r="D21" s="181" t="s">
        <v>581</v>
      </c>
      <c r="E21" s="186">
        <v>0</v>
      </c>
      <c r="F21" s="186">
        <v>2.7689999999999999E-2</v>
      </c>
      <c r="G21" s="186">
        <v>0</v>
      </c>
      <c r="H21" s="186">
        <v>6.4610000000000001E-2</v>
      </c>
      <c r="I21" s="187">
        <v>9.2299999999999993E-2</v>
      </c>
    </row>
    <row r="22" spans="2:9" x14ac:dyDescent="0.2">
      <c r="B22" s="243"/>
      <c r="C22" s="241" t="s">
        <v>91</v>
      </c>
      <c r="D22" s="181" t="s">
        <v>92</v>
      </c>
      <c r="E22" s="186">
        <v>0</v>
      </c>
      <c r="F22" s="186">
        <v>6.9360000000000003E-3</v>
      </c>
      <c r="G22" s="186">
        <v>0</v>
      </c>
      <c r="H22" s="186">
        <v>1.6184E-2</v>
      </c>
      <c r="I22" s="187">
        <v>2.3120000000000002E-2</v>
      </c>
    </row>
    <row r="23" spans="2:9" x14ac:dyDescent="0.2">
      <c r="B23" s="243"/>
      <c r="C23" s="241"/>
      <c r="D23" s="188" t="s">
        <v>93</v>
      </c>
      <c r="E23" s="186">
        <v>0</v>
      </c>
      <c r="F23" s="186">
        <v>6.9899999999999997E-3</v>
      </c>
      <c r="G23" s="186">
        <v>0</v>
      </c>
      <c r="H23" s="186">
        <v>1.6310000000000002E-2</v>
      </c>
      <c r="I23" s="187">
        <v>2.3300000000000001E-2</v>
      </c>
    </row>
    <row r="24" spans="2:9" x14ac:dyDescent="0.2">
      <c r="B24" s="243"/>
      <c r="C24" s="241"/>
      <c r="D24" s="188" t="s">
        <v>95</v>
      </c>
      <c r="E24" s="186">
        <v>0</v>
      </c>
      <c r="F24" s="186">
        <v>1.359E-2</v>
      </c>
      <c r="G24" s="186">
        <v>0</v>
      </c>
      <c r="H24" s="186">
        <v>3.1710000000000002E-2</v>
      </c>
      <c r="I24" s="187">
        <v>4.53E-2</v>
      </c>
    </row>
    <row r="25" spans="2:9" x14ac:dyDescent="0.2">
      <c r="B25" s="242" t="s">
        <v>54</v>
      </c>
      <c r="C25" s="240" t="s">
        <v>94</v>
      </c>
      <c r="D25" s="188" t="s">
        <v>54</v>
      </c>
      <c r="E25" s="186">
        <v>0</v>
      </c>
      <c r="F25" s="186">
        <v>9.7099999999999999E-3</v>
      </c>
      <c r="G25" s="186">
        <v>0.01</v>
      </c>
      <c r="H25" s="186">
        <v>0</v>
      </c>
      <c r="I25" s="187">
        <v>1.9709999999999998E-2</v>
      </c>
    </row>
    <row r="26" spans="2:9" x14ac:dyDescent="0.2">
      <c r="B26" s="242"/>
      <c r="C26" s="240"/>
      <c r="D26" s="188" t="s">
        <v>582</v>
      </c>
      <c r="E26" s="186">
        <v>0</v>
      </c>
      <c r="F26" s="186">
        <v>2E-3</v>
      </c>
      <c r="G26" s="186">
        <v>2.5000000000000001E-2</v>
      </c>
      <c r="H26" s="186">
        <v>0</v>
      </c>
      <c r="I26" s="187">
        <v>2.7E-2</v>
      </c>
    </row>
    <row r="27" spans="2:9" x14ac:dyDescent="0.2">
      <c r="B27" s="242"/>
      <c r="C27" s="240"/>
      <c r="D27" s="182" t="s">
        <v>96</v>
      </c>
      <c r="E27" s="89">
        <v>0</v>
      </c>
      <c r="F27" s="86">
        <v>9.6000000000000002E-4</v>
      </c>
      <c r="G27" s="86">
        <v>0</v>
      </c>
      <c r="H27" s="89">
        <v>0</v>
      </c>
      <c r="I27" s="179">
        <v>9.6000000000000002E-4</v>
      </c>
    </row>
    <row r="28" spans="2:9" ht="13.5" thickBot="1" x14ac:dyDescent="0.25">
      <c r="B28" s="242"/>
      <c r="C28" s="240"/>
      <c r="D28" s="181" t="s">
        <v>97</v>
      </c>
      <c r="E28" s="186">
        <v>0</v>
      </c>
      <c r="F28" s="186">
        <v>6.4000000000000003E-3</v>
      </c>
      <c r="G28" s="186">
        <v>0</v>
      </c>
      <c r="H28" s="186">
        <v>0</v>
      </c>
      <c r="I28" s="187">
        <v>6.4000000000000003E-3</v>
      </c>
    </row>
    <row r="29" spans="2:9" ht="13.5" thickTop="1" x14ac:dyDescent="0.2">
      <c r="B29" s="142" t="s">
        <v>60</v>
      </c>
      <c r="C29" s="189"/>
      <c r="D29" s="189"/>
      <c r="E29" s="189"/>
      <c r="F29" s="189"/>
      <c r="G29" s="189"/>
      <c r="H29" s="189"/>
      <c r="I29" s="190">
        <v>0.41771767500000012</v>
      </c>
    </row>
    <row r="30" spans="2:9" ht="13.5" thickBot="1" x14ac:dyDescent="0.25">
      <c r="B30" s="144" t="s">
        <v>84</v>
      </c>
      <c r="C30" s="191"/>
      <c r="D30" s="191"/>
      <c r="E30" s="191"/>
      <c r="F30" s="191"/>
      <c r="G30" s="191"/>
      <c r="H30" s="191"/>
      <c r="I30" s="192">
        <v>2.2999999999999998</v>
      </c>
    </row>
    <row r="31" spans="2:9" ht="13.5" thickTop="1" x14ac:dyDescent="0.2">
      <c r="B31" s="171" t="s">
        <v>576</v>
      </c>
    </row>
    <row r="33" spans="6:8" x14ac:dyDescent="0.2">
      <c r="F33" s="193">
        <f>+SUM(F20:F21)</f>
        <v>3.4395000000000002E-2</v>
      </c>
      <c r="H33" s="193">
        <f>+SUM(H20:H21)</f>
        <v>8.0254999999999993E-2</v>
      </c>
    </row>
  </sheetData>
  <mergeCells count="10">
    <mergeCell ref="C25:C28"/>
    <mergeCell ref="C22:C24"/>
    <mergeCell ref="B25:B28"/>
    <mergeCell ref="B19:B24"/>
    <mergeCell ref="B7:B11"/>
    <mergeCell ref="C7:C10"/>
    <mergeCell ref="B12:B15"/>
    <mergeCell ref="C12:C15"/>
    <mergeCell ref="B16:B18"/>
    <mergeCell ref="C16:C18"/>
  </mergeCells>
  <pageMargins left="0.7" right="0.7" top="0.75" bottom="0.75" header="0.3" footer="0.3"/>
  <pageSetup paperSize="256" orientation="portrait" horizontalDpi="203" verticalDpi="20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17"/>
  <sheetViews>
    <sheetView workbookViewId="0">
      <selection activeCell="A8" sqref="A8"/>
    </sheetView>
  </sheetViews>
  <sheetFormatPr baseColWidth="10" defaultRowHeight="12.75" x14ac:dyDescent="0.2"/>
  <cols>
    <col min="1" max="1" width="11.42578125" style="35"/>
    <col min="2" max="2" width="34.7109375" style="35" customWidth="1"/>
    <col min="3" max="3" width="38.85546875" style="35" customWidth="1"/>
    <col min="4" max="5" width="23.85546875" style="16" customWidth="1"/>
    <col min="6" max="10" width="23.85546875" style="35" customWidth="1"/>
    <col min="11" max="11" width="26.140625" style="16" customWidth="1"/>
    <col min="12" max="16384" width="11.42578125" style="35"/>
  </cols>
  <sheetData>
    <row r="2" spans="1:11" x14ac:dyDescent="0.2">
      <c r="A2" s="75" t="s">
        <v>425</v>
      </c>
    </row>
    <row r="3" spans="1:11" x14ac:dyDescent="0.2">
      <c r="A3" s="75" t="s">
        <v>426</v>
      </c>
    </row>
    <row r="4" spans="1:11" x14ac:dyDescent="0.2">
      <c r="A4" s="75" t="s">
        <v>560</v>
      </c>
    </row>
    <row r="5" spans="1:11" ht="13.5" thickBot="1" x14ac:dyDescent="0.25">
      <c r="A5" s="96"/>
    </row>
    <row r="6" spans="1:11" ht="14.25" thickTop="1" thickBot="1" x14ac:dyDescent="0.25">
      <c r="B6" s="72" t="s">
        <v>427</v>
      </c>
      <c r="C6" s="64"/>
      <c r="D6" s="64" t="s">
        <v>162</v>
      </c>
      <c r="E6" s="64" t="s">
        <v>3</v>
      </c>
      <c r="F6" s="64" t="s">
        <v>428</v>
      </c>
      <c r="G6" s="64" t="s">
        <v>429</v>
      </c>
      <c r="H6" s="64" t="s">
        <v>11</v>
      </c>
      <c r="I6" s="64" t="s">
        <v>10</v>
      </c>
      <c r="J6" s="64" t="s">
        <v>101</v>
      </c>
      <c r="K6" s="174" t="s">
        <v>503</v>
      </c>
    </row>
    <row r="7" spans="1:11" ht="13.5" thickTop="1" x14ac:dyDescent="0.2">
      <c r="B7" s="239" t="s">
        <v>583</v>
      </c>
      <c r="C7" s="50" t="s">
        <v>430</v>
      </c>
      <c r="D7" s="67">
        <v>1.4147017E-2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120">
        <v>1.4147017E-2</v>
      </c>
    </row>
    <row r="8" spans="1:11" x14ac:dyDescent="0.2">
      <c r="B8" s="239"/>
      <c r="C8" s="50" t="s">
        <v>431</v>
      </c>
      <c r="D8" s="67">
        <v>9.7000000000000003E-3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120">
        <v>9.7000000000000003E-3</v>
      </c>
    </row>
    <row r="9" spans="1:11" ht="29.25" customHeight="1" x14ac:dyDescent="0.2">
      <c r="B9" s="239"/>
      <c r="C9" s="50" t="s">
        <v>432</v>
      </c>
      <c r="D9" s="67">
        <v>4.7853749999999997E-3</v>
      </c>
      <c r="E9" s="67">
        <v>9.0635349999999993E-3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120">
        <v>1.3848910000000001E-2</v>
      </c>
    </row>
    <row r="10" spans="1:11" x14ac:dyDescent="0.2">
      <c r="B10" s="239" t="s">
        <v>433</v>
      </c>
      <c r="C10" s="50" t="s">
        <v>434</v>
      </c>
      <c r="D10" s="67">
        <v>4.0000000000000001E-3</v>
      </c>
      <c r="E10" s="67">
        <v>0</v>
      </c>
      <c r="F10" s="67">
        <v>0</v>
      </c>
      <c r="G10" s="67">
        <v>1.4999999999999999E-2</v>
      </c>
      <c r="H10" s="67">
        <v>0</v>
      </c>
      <c r="I10" s="67">
        <v>0</v>
      </c>
      <c r="J10" s="67">
        <v>0</v>
      </c>
      <c r="K10" s="120">
        <v>1.9E-2</v>
      </c>
    </row>
    <row r="11" spans="1:11" ht="39" customHeight="1" x14ac:dyDescent="0.2">
      <c r="B11" s="239"/>
      <c r="C11" s="50" t="s">
        <v>435</v>
      </c>
      <c r="D11" s="67">
        <v>1.1507452E-2</v>
      </c>
      <c r="E11" s="67">
        <v>0</v>
      </c>
      <c r="F11" s="67">
        <v>1.426943E-3</v>
      </c>
      <c r="G11" s="67">
        <v>0.03</v>
      </c>
      <c r="H11" s="67">
        <v>0</v>
      </c>
      <c r="I11" s="67">
        <v>0</v>
      </c>
      <c r="J11" s="67">
        <v>0</v>
      </c>
      <c r="K11" s="120">
        <v>4.2934395E-2</v>
      </c>
    </row>
    <row r="12" spans="1:11" ht="33" customHeight="1" x14ac:dyDescent="0.2">
      <c r="B12" s="239"/>
      <c r="C12" s="50" t="s">
        <v>436</v>
      </c>
      <c r="D12" s="67">
        <v>4.0000000000000001E-3</v>
      </c>
      <c r="E12" s="67">
        <v>0</v>
      </c>
      <c r="F12" s="67">
        <v>0</v>
      </c>
      <c r="G12" s="67">
        <v>1.4999999999999999E-2</v>
      </c>
      <c r="H12" s="67">
        <v>0</v>
      </c>
      <c r="I12" s="67">
        <v>0</v>
      </c>
      <c r="J12" s="67">
        <v>0</v>
      </c>
      <c r="K12" s="120">
        <v>1.9E-2</v>
      </c>
    </row>
    <row r="13" spans="1:11" x14ac:dyDescent="0.2">
      <c r="B13" s="239"/>
      <c r="C13" s="50" t="s">
        <v>437</v>
      </c>
      <c r="D13" s="67">
        <v>3.0999999999999999E-3</v>
      </c>
      <c r="E13" s="67">
        <v>0</v>
      </c>
      <c r="F13" s="67">
        <v>1.426943E-3</v>
      </c>
      <c r="G13" s="67">
        <v>0</v>
      </c>
      <c r="H13" s="67">
        <v>0</v>
      </c>
      <c r="I13" s="67">
        <v>0</v>
      </c>
      <c r="J13" s="67">
        <v>0</v>
      </c>
      <c r="K13" s="120">
        <v>4.5269430000000003E-3</v>
      </c>
    </row>
    <row r="14" spans="1:11" ht="13.5" thickBot="1" x14ac:dyDescent="0.25">
      <c r="B14" s="23"/>
      <c r="C14" s="87" t="s">
        <v>438</v>
      </c>
      <c r="D14" s="67">
        <v>4.3074519999999998E-3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120">
        <v>4.3074519999999998E-3</v>
      </c>
    </row>
    <row r="15" spans="1:11" ht="13.5" thickTop="1" x14ac:dyDescent="0.2">
      <c r="B15" s="142" t="s">
        <v>60</v>
      </c>
      <c r="C15" s="166"/>
      <c r="D15" s="165"/>
      <c r="E15" s="165"/>
      <c r="F15" s="165"/>
      <c r="G15" s="165"/>
      <c r="H15" s="165"/>
      <c r="I15" s="165"/>
      <c r="J15" s="165"/>
      <c r="K15" s="149">
        <v>0.13825726500000002</v>
      </c>
    </row>
    <row r="16" spans="1:11" ht="13.5" thickBot="1" x14ac:dyDescent="0.25">
      <c r="B16" s="144" t="s">
        <v>84</v>
      </c>
      <c r="C16" s="121"/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57">
        <v>2.225744401</v>
      </c>
    </row>
    <row r="17" spans="2:2" ht="13.5" thickTop="1" x14ac:dyDescent="0.2">
      <c r="B17" s="171" t="s">
        <v>576</v>
      </c>
    </row>
  </sheetData>
  <mergeCells count="2">
    <mergeCell ref="B7:B9"/>
    <mergeCell ref="B10:B13"/>
  </mergeCells>
  <pageMargins left="0.7" right="0.7" top="0.75" bottom="0.75" header="0.3" footer="0.3"/>
  <pageSetup paperSize="256" orientation="portrait" horizontalDpi="203" verticalDpi="20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P18"/>
  <sheetViews>
    <sheetView workbookViewId="0">
      <selection activeCell="B6" sqref="B6:P17"/>
    </sheetView>
  </sheetViews>
  <sheetFormatPr baseColWidth="10" defaultRowHeight="12.75" x14ac:dyDescent="0.2"/>
  <cols>
    <col min="1" max="1" width="11.42578125" style="35" customWidth="1"/>
    <col min="2" max="2" width="49.28515625" style="35" customWidth="1"/>
    <col min="3" max="3" width="41.7109375" style="35" customWidth="1"/>
    <col min="4" max="4" width="49.28515625" style="35" customWidth="1"/>
    <col min="5" max="16" width="24.42578125" style="35" customWidth="1"/>
    <col min="17" max="16384" width="11.42578125" style="35"/>
  </cols>
  <sheetData>
    <row r="2" spans="1:16" x14ac:dyDescent="0.2">
      <c r="A2" s="75" t="s">
        <v>565</v>
      </c>
    </row>
    <row r="3" spans="1:16" x14ac:dyDescent="0.2">
      <c r="A3" s="75" t="s">
        <v>566</v>
      </c>
    </row>
    <row r="4" spans="1:16" x14ac:dyDescent="0.2">
      <c r="A4" s="75" t="s">
        <v>560</v>
      </c>
    </row>
    <row r="5" spans="1:16" ht="13.5" thickBot="1" x14ac:dyDescent="0.25"/>
    <row r="6" spans="1:16" ht="44.25" customHeight="1" thickTop="1" thickBot="1" x14ac:dyDescent="0.25">
      <c r="B6" s="94" t="s">
        <v>455</v>
      </c>
      <c r="C6" s="45" t="s">
        <v>456</v>
      </c>
      <c r="D6" s="45" t="s">
        <v>19</v>
      </c>
      <c r="E6" s="118" t="s">
        <v>371</v>
      </c>
      <c r="F6" s="118" t="s">
        <v>138</v>
      </c>
      <c r="G6" s="118" t="s">
        <v>457</v>
      </c>
      <c r="H6" s="118" t="s">
        <v>458</v>
      </c>
      <c r="I6" s="13" t="s">
        <v>459</v>
      </c>
      <c r="J6" s="13" t="s">
        <v>460</v>
      </c>
      <c r="K6" s="13" t="s">
        <v>337</v>
      </c>
      <c r="L6" s="13" t="s">
        <v>382</v>
      </c>
      <c r="M6" s="13" t="s">
        <v>461</v>
      </c>
      <c r="N6" s="13" t="s">
        <v>462</v>
      </c>
      <c r="O6" s="13" t="s">
        <v>463</v>
      </c>
      <c r="P6" s="174" t="s">
        <v>503</v>
      </c>
    </row>
    <row r="7" spans="1:16" ht="13.5" thickTop="1" x14ac:dyDescent="0.2">
      <c r="B7" s="31" t="s">
        <v>466</v>
      </c>
      <c r="C7" s="38" t="s">
        <v>465</v>
      </c>
      <c r="D7" s="35" t="s">
        <v>464</v>
      </c>
      <c r="E7" s="42">
        <v>4.0000000000000002E-4</v>
      </c>
      <c r="F7" s="42">
        <v>2.0000000000000001E-4</v>
      </c>
      <c r="G7" s="42">
        <v>5.2346286579999998E-2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119">
        <v>5.2946287000000002E-2</v>
      </c>
    </row>
    <row r="8" spans="1:16" x14ac:dyDescent="0.2">
      <c r="B8" s="236" t="s">
        <v>467</v>
      </c>
      <c r="C8" s="40" t="s">
        <v>468</v>
      </c>
      <c r="D8" s="35" t="s">
        <v>469</v>
      </c>
      <c r="E8" s="42">
        <v>3.3899999999999998E-3</v>
      </c>
      <c r="F8" s="42">
        <v>2.7123749999999999E-3</v>
      </c>
      <c r="G8" s="42">
        <v>6.5886920000000002E-3</v>
      </c>
      <c r="H8" s="42">
        <v>0</v>
      </c>
      <c r="I8" s="42">
        <v>6.9999999999999999E-4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119">
        <v>1.3391067E-2</v>
      </c>
    </row>
    <row r="9" spans="1:16" ht="25.5" x14ac:dyDescent="0.2">
      <c r="B9" s="236"/>
      <c r="C9" s="247" t="s">
        <v>21</v>
      </c>
      <c r="D9" s="17" t="s">
        <v>479</v>
      </c>
      <c r="E9" s="42">
        <v>2.3194731999999999E-2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19">
        <v>2.3194731999999999E-2</v>
      </c>
    </row>
    <row r="10" spans="1:16" ht="25.5" x14ac:dyDescent="0.2">
      <c r="B10" s="236"/>
      <c r="C10" s="247"/>
      <c r="D10" s="17" t="s">
        <v>470</v>
      </c>
      <c r="E10" s="42">
        <v>1.4049504000000001E-2</v>
      </c>
      <c r="F10" s="42">
        <v>2.8999999999999998E-3</v>
      </c>
      <c r="G10" s="42">
        <v>0</v>
      </c>
      <c r="H10" s="42">
        <v>0</v>
      </c>
      <c r="I10" s="42">
        <v>0</v>
      </c>
      <c r="J10" s="42">
        <v>0</v>
      </c>
      <c r="K10" s="42">
        <v>3.1475520000000001E-3</v>
      </c>
      <c r="L10" s="42">
        <v>2.5753180000000001E-3</v>
      </c>
      <c r="M10" s="42">
        <v>4.4591040999999998E-2</v>
      </c>
      <c r="N10" s="42">
        <v>0</v>
      </c>
      <c r="O10" s="42">
        <v>2E-3</v>
      </c>
      <c r="P10" s="119">
        <v>6.9263415999999994E-2</v>
      </c>
    </row>
    <row r="11" spans="1:16" x14ac:dyDescent="0.2">
      <c r="B11" s="236"/>
      <c r="C11" s="40" t="s">
        <v>471</v>
      </c>
      <c r="D11" s="35" t="s">
        <v>472</v>
      </c>
      <c r="E11" s="42">
        <v>0</v>
      </c>
      <c r="F11" s="42">
        <v>0</v>
      </c>
      <c r="G11" s="42">
        <v>6.9514930000000004E-3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19">
        <v>6.9514930000000004E-3</v>
      </c>
    </row>
    <row r="12" spans="1:16" x14ac:dyDescent="0.2">
      <c r="B12" s="236"/>
      <c r="C12" s="40" t="s">
        <v>64</v>
      </c>
      <c r="D12" s="35" t="s">
        <v>473</v>
      </c>
      <c r="E12" s="42">
        <v>0</v>
      </c>
      <c r="F12" s="42">
        <v>0</v>
      </c>
      <c r="G12" s="42">
        <v>1.7360501E-2</v>
      </c>
      <c r="H12" s="42">
        <v>0</v>
      </c>
      <c r="I12" s="42">
        <v>0</v>
      </c>
      <c r="J12" s="42">
        <v>2.9121070000000002E-3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119">
        <v>2.0272608000000001E-2</v>
      </c>
    </row>
    <row r="13" spans="1:16" x14ac:dyDescent="0.2">
      <c r="B13" s="236"/>
      <c r="C13" s="247" t="s">
        <v>474</v>
      </c>
      <c r="D13" s="35" t="s">
        <v>475</v>
      </c>
      <c r="E13" s="42">
        <v>6.7920080000000004E-3</v>
      </c>
      <c r="F13" s="42">
        <v>1.3588486E-2</v>
      </c>
      <c r="G13" s="42">
        <v>1.6890799999999999E-3</v>
      </c>
      <c r="H13" s="42">
        <v>3.5846972999999997E-2</v>
      </c>
      <c r="I13" s="42">
        <v>2.7062879999999998E-3</v>
      </c>
      <c r="J13" s="42">
        <v>0</v>
      </c>
      <c r="K13" s="42">
        <v>0</v>
      </c>
      <c r="L13" s="42">
        <v>3.4188030000000002E-3</v>
      </c>
      <c r="M13" s="42">
        <v>0</v>
      </c>
      <c r="N13" s="42">
        <v>0</v>
      </c>
      <c r="O13" s="42">
        <v>0</v>
      </c>
      <c r="P13" s="119">
        <v>6.4041637999999998E-2</v>
      </c>
    </row>
    <row r="14" spans="1:16" x14ac:dyDescent="0.2">
      <c r="B14" s="236"/>
      <c r="C14" s="247"/>
      <c r="D14" s="35" t="s">
        <v>476</v>
      </c>
      <c r="E14" s="42">
        <v>0</v>
      </c>
      <c r="F14" s="42">
        <v>1.0167456E-2</v>
      </c>
      <c r="G14" s="42">
        <v>1.220472E-2</v>
      </c>
      <c r="H14" s="42">
        <v>0</v>
      </c>
      <c r="I14" s="42">
        <v>0</v>
      </c>
      <c r="J14" s="42">
        <v>0.11423999999999999</v>
      </c>
      <c r="K14" s="42">
        <v>4.3999000000000003E-2</v>
      </c>
      <c r="L14" s="42">
        <v>0</v>
      </c>
      <c r="M14" s="42">
        <v>0</v>
      </c>
      <c r="N14" s="42">
        <v>0</v>
      </c>
      <c r="O14" s="42">
        <v>0</v>
      </c>
      <c r="P14" s="119">
        <v>0.18061117600000001</v>
      </c>
    </row>
    <row r="15" spans="1:16" ht="13.5" thickBot="1" x14ac:dyDescent="0.25">
      <c r="B15" s="236"/>
      <c r="C15" s="40" t="s">
        <v>478</v>
      </c>
      <c r="D15" s="35" t="s">
        <v>477</v>
      </c>
      <c r="E15" s="42">
        <v>0</v>
      </c>
      <c r="F15" s="42">
        <v>3.4552789999999999E-3</v>
      </c>
      <c r="G15" s="42">
        <v>1.2191185E-2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119">
        <v>1.5646463999999999E-2</v>
      </c>
    </row>
    <row r="16" spans="1:16" ht="13.5" thickTop="1" x14ac:dyDescent="0.2">
      <c r="B16" s="142" t="s">
        <v>60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49">
        <v>0.44631888100000006</v>
      </c>
    </row>
    <row r="17" spans="2:16" ht="13.5" thickBot="1" x14ac:dyDescent="0.25">
      <c r="B17" s="144" t="s">
        <v>84</v>
      </c>
      <c r="C17" s="126"/>
      <c r="D17" s="126"/>
      <c r="E17" s="43">
        <v>1.038358898</v>
      </c>
      <c r="F17" s="43">
        <v>0.13132639500000001</v>
      </c>
      <c r="G17" s="43">
        <v>0.17511779799999999</v>
      </c>
      <c r="H17" s="43">
        <v>3.5846972999999997E-2</v>
      </c>
      <c r="I17" s="43">
        <v>0.48014378800000002</v>
      </c>
      <c r="J17" s="43">
        <v>0.11867487</v>
      </c>
      <c r="K17" s="43">
        <v>6.3146551999999995E-2</v>
      </c>
      <c r="L17" s="43">
        <v>4.3994119999999998E-2</v>
      </c>
      <c r="M17" s="43">
        <v>4.4591040999999998E-2</v>
      </c>
      <c r="N17" s="43">
        <v>5.0000000000000001E-3</v>
      </c>
      <c r="O17" s="43">
        <v>1.0999999999999999E-2</v>
      </c>
      <c r="P17" s="151">
        <v>2.1472004349999998</v>
      </c>
    </row>
    <row r="18" spans="2:16" ht="13.5" thickTop="1" x14ac:dyDescent="0.2">
      <c r="B18" s="171" t="s">
        <v>576</v>
      </c>
    </row>
  </sheetData>
  <mergeCells count="3">
    <mergeCell ref="C13:C14"/>
    <mergeCell ref="C9:C10"/>
    <mergeCell ref="B8:B15"/>
  </mergeCells>
  <pageMargins left="0.7" right="0.7" top="0.75" bottom="0.75" header="0.3" footer="0.3"/>
  <pageSetup paperSize="256" orientation="portrait" horizontalDpi="203" verticalDpi="20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H43"/>
  <sheetViews>
    <sheetView workbookViewId="0"/>
  </sheetViews>
  <sheetFormatPr baseColWidth="10" defaultRowHeight="12.75" x14ac:dyDescent="0.2"/>
  <cols>
    <col min="1" max="1" width="11.42578125" style="34"/>
    <col min="2" max="2" width="87.85546875" style="46" customWidth="1"/>
    <col min="3" max="3" width="22" style="46" customWidth="1"/>
    <col min="4" max="4" width="13.42578125" style="1" bestFit="1" customWidth="1"/>
    <col min="5" max="5" width="13" style="1" customWidth="1"/>
    <col min="6" max="6" width="11.7109375" style="1" bestFit="1" customWidth="1"/>
    <col min="7" max="8" width="13.42578125" style="1" bestFit="1" customWidth="1"/>
    <col min="9" max="16384" width="11.42578125" style="1"/>
  </cols>
  <sheetData>
    <row r="2" spans="1:8" x14ac:dyDescent="0.2">
      <c r="A2" s="173" t="s">
        <v>572</v>
      </c>
    </row>
    <row r="3" spans="1:8" x14ac:dyDescent="0.2">
      <c r="A3" s="173" t="s">
        <v>99</v>
      </c>
      <c r="B3" s="47"/>
    </row>
    <row r="4" spans="1:8" x14ac:dyDescent="0.2">
      <c r="A4" s="173" t="s">
        <v>560</v>
      </c>
      <c r="B4" s="47"/>
    </row>
    <row r="5" spans="1:8" ht="15.75" thickBot="1" x14ac:dyDescent="0.3">
      <c r="A5" s="33"/>
      <c r="B5" s="47"/>
    </row>
    <row r="6" spans="1:8" s="36" customFormat="1" ht="14.25" thickTop="1" thickBot="1" x14ac:dyDescent="0.25">
      <c r="A6" s="37"/>
      <c r="B6" s="63"/>
      <c r="C6" s="64" t="s">
        <v>100</v>
      </c>
      <c r="D6" s="64" t="s">
        <v>3</v>
      </c>
      <c r="E6" s="64" t="s">
        <v>11</v>
      </c>
      <c r="F6" s="64" t="s">
        <v>10</v>
      </c>
      <c r="G6" s="64" t="s">
        <v>101</v>
      </c>
      <c r="H6" s="174" t="s">
        <v>503</v>
      </c>
    </row>
    <row r="7" spans="1:8" s="36" customFormat="1" ht="13.5" thickTop="1" x14ac:dyDescent="0.2">
      <c r="A7" s="37"/>
      <c r="B7" s="52" t="s">
        <v>102</v>
      </c>
      <c r="C7" s="49">
        <v>7.6132987543999983E-2</v>
      </c>
      <c r="D7" s="49">
        <v>4.0820861867E-2</v>
      </c>
      <c r="E7" s="49">
        <v>0</v>
      </c>
      <c r="F7" s="49">
        <v>0</v>
      </c>
      <c r="G7" s="49">
        <v>0</v>
      </c>
      <c r="H7" s="53">
        <v>0.11695384941099998</v>
      </c>
    </row>
    <row r="8" spans="1:8" x14ac:dyDescent="0.2">
      <c r="B8" s="52" t="s">
        <v>103</v>
      </c>
      <c r="C8" s="49">
        <v>3.3708929210000001E-3</v>
      </c>
      <c r="D8" s="49">
        <v>0</v>
      </c>
      <c r="E8" s="49">
        <v>0</v>
      </c>
      <c r="F8" s="49">
        <v>0</v>
      </c>
      <c r="G8" s="49">
        <v>0</v>
      </c>
      <c r="H8" s="53">
        <v>3.3708929210000001E-3</v>
      </c>
    </row>
    <row r="9" spans="1:8" x14ac:dyDescent="0.2">
      <c r="B9" s="54" t="s">
        <v>104</v>
      </c>
      <c r="C9" s="49">
        <v>3.3708929209999997E-3</v>
      </c>
      <c r="D9" s="49">
        <v>0</v>
      </c>
      <c r="E9" s="49">
        <v>0</v>
      </c>
      <c r="F9" s="49">
        <v>0</v>
      </c>
      <c r="G9" s="49">
        <v>0</v>
      </c>
      <c r="H9" s="53">
        <v>3.3708929209999997E-3</v>
      </c>
    </row>
    <row r="10" spans="1:8" x14ac:dyDescent="0.2">
      <c r="B10" s="52" t="s">
        <v>105</v>
      </c>
      <c r="C10" s="49">
        <v>5.9512439932999997E-2</v>
      </c>
      <c r="D10" s="49">
        <v>3.8158861867000002E-2</v>
      </c>
      <c r="E10" s="49">
        <v>0</v>
      </c>
      <c r="F10" s="49">
        <v>0</v>
      </c>
      <c r="G10" s="49">
        <v>0</v>
      </c>
      <c r="H10" s="53">
        <v>9.7671301799999999E-2</v>
      </c>
    </row>
    <row r="11" spans="1:8" x14ac:dyDescent="0.2">
      <c r="B11" s="55" t="s">
        <v>106</v>
      </c>
      <c r="C11" s="49">
        <v>6.6746270000000007E-3</v>
      </c>
      <c r="D11" s="49">
        <v>0</v>
      </c>
      <c r="E11" s="49">
        <v>0</v>
      </c>
      <c r="F11" s="49">
        <v>0</v>
      </c>
      <c r="G11" s="49">
        <v>0</v>
      </c>
      <c r="H11" s="53">
        <v>6.6746270000000007E-3</v>
      </c>
    </row>
    <row r="12" spans="1:8" x14ac:dyDescent="0.2">
      <c r="B12" s="54" t="s">
        <v>107</v>
      </c>
      <c r="C12" s="49">
        <v>8.8537946879999989E-3</v>
      </c>
      <c r="D12" s="49">
        <v>0</v>
      </c>
      <c r="E12" s="49">
        <v>0</v>
      </c>
      <c r="F12" s="49">
        <v>0</v>
      </c>
      <c r="G12" s="49">
        <v>0</v>
      </c>
      <c r="H12" s="53">
        <v>8.8537946879999989E-3</v>
      </c>
    </row>
    <row r="13" spans="1:8" x14ac:dyDescent="0.2">
      <c r="B13" s="54" t="s">
        <v>108</v>
      </c>
      <c r="C13" s="49">
        <v>6.4933285450000005E-3</v>
      </c>
      <c r="D13" s="49">
        <v>6.3632966670000004E-3</v>
      </c>
      <c r="E13" s="49">
        <v>0</v>
      </c>
      <c r="F13" s="49">
        <v>0</v>
      </c>
      <c r="G13" s="49">
        <v>0</v>
      </c>
      <c r="H13" s="53">
        <v>1.2856625212000001E-2</v>
      </c>
    </row>
    <row r="14" spans="1:8" x14ac:dyDescent="0.2">
      <c r="B14" s="54" t="s">
        <v>109</v>
      </c>
      <c r="C14" s="49">
        <v>3.28887E-2</v>
      </c>
      <c r="D14" s="49">
        <v>3.1795565200000001E-2</v>
      </c>
      <c r="E14" s="49">
        <v>0</v>
      </c>
      <c r="F14" s="49">
        <v>0</v>
      </c>
      <c r="G14" s="49">
        <v>0</v>
      </c>
      <c r="H14" s="53">
        <v>6.4684265200000007E-2</v>
      </c>
    </row>
    <row r="15" spans="1:8" x14ac:dyDescent="0.2">
      <c r="B15" s="54" t="s">
        <v>110</v>
      </c>
      <c r="C15" s="49">
        <v>4.6019896999999997E-3</v>
      </c>
      <c r="D15" s="49">
        <v>0</v>
      </c>
      <c r="E15" s="49">
        <v>0</v>
      </c>
      <c r="F15" s="49">
        <v>0</v>
      </c>
      <c r="G15" s="49">
        <v>0</v>
      </c>
      <c r="H15" s="53">
        <v>4.6019896999999997E-3</v>
      </c>
    </row>
    <row r="16" spans="1:8" x14ac:dyDescent="0.2">
      <c r="B16" s="52" t="s">
        <v>111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53">
        <v>0</v>
      </c>
    </row>
    <row r="17" spans="2:8" x14ac:dyDescent="0.2">
      <c r="B17" s="54" t="s">
        <v>112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53">
        <v>0</v>
      </c>
    </row>
    <row r="18" spans="2:8" x14ac:dyDescent="0.2">
      <c r="B18" s="52" t="s">
        <v>113</v>
      </c>
      <c r="C18" s="49">
        <v>2.1254499999999996E-3</v>
      </c>
      <c r="D18" s="49">
        <v>2.6619999999999999E-3</v>
      </c>
      <c r="E18" s="49">
        <v>0</v>
      </c>
      <c r="F18" s="49">
        <v>0</v>
      </c>
      <c r="G18" s="49">
        <v>0</v>
      </c>
      <c r="H18" s="53">
        <v>4.7874499999999995E-3</v>
      </c>
    </row>
    <row r="19" spans="2:8" x14ac:dyDescent="0.2">
      <c r="B19" s="54" t="s">
        <v>114</v>
      </c>
      <c r="C19" s="49">
        <v>2.1254499999999996E-3</v>
      </c>
      <c r="D19" s="49">
        <v>2.6619999999999999E-3</v>
      </c>
      <c r="E19" s="49">
        <v>0</v>
      </c>
      <c r="F19" s="49">
        <v>0</v>
      </c>
      <c r="G19" s="49">
        <v>0</v>
      </c>
      <c r="H19" s="53">
        <v>4.7874499999999995E-3</v>
      </c>
    </row>
    <row r="20" spans="2:8" x14ac:dyDescent="0.2">
      <c r="B20" s="52" t="s">
        <v>115</v>
      </c>
      <c r="C20" s="49">
        <v>4.37030469E-3</v>
      </c>
      <c r="D20" s="49">
        <v>0</v>
      </c>
      <c r="E20" s="49">
        <v>0</v>
      </c>
      <c r="F20" s="49">
        <v>0</v>
      </c>
      <c r="G20" s="49">
        <v>0</v>
      </c>
      <c r="H20" s="53">
        <v>4.37030469E-3</v>
      </c>
    </row>
    <row r="21" spans="2:8" x14ac:dyDescent="0.2">
      <c r="B21" s="56" t="s">
        <v>116</v>
      </c>
      <c r="C21" s="49">
        <v>1.9663046899999997E-3</v>
      </c>
      <c r="D21" s="49">
        <v>0</v>
      </c>
      <c r="E21" s="49">
        <v>0</v>
      </c>
      <c r="F21" s="49">
        <v>0</v>
      </c>
      <c r="G21" s="49">
        <v>0</v>
      </c>
      <c r="H21" s="53">
        <v>1.9663046899999997E-3</v>
      </c>
    </row>
    <row r="22" spans="2:8" x14ac:dyDescent="0.2">
      <c r="B22" s="56" t="s">
        <v>117</v>
      </c>
      <c r="C22" s="49">
        <v>2.4039999999999999E-3</v>
      </c>
      <c r="D22" s="49">
        <v>0</v>
      </c>
      <c r="E22" s="49">
        <v>0</v>
      </c>
      <c r="F22" s="49">
        <v>0</v>
      </c>
      <c r="G22" s="49">
        <v>0</v>
      </c>
      <c r="H22" s="53">
        <v>2.4039999999999999E-3</v>
      </c>
    </row>
    <row r="23" spans="2:8" x14ac:dyDescent="0.2">
      <c r="B23" s="52" t="s">
        <v>118</v>
      </c>
      <c r="C23" s="49">
        <v>6.7538999999999993E-3</v>
      </c>
      <c r="D23" s="49">
        <v>0</v>
      </c>
      <c r="E23" s="49">
        <v>0</v>
      </c>
      <c r="F23" s="49">
        <v>0</v>
      </c>
      <c r="G23" s="49">
        <v>0</v>
      </c>
      <c r="H23" s="53">
        <v>6.7538999999999993E-3</v>
      </c>
    </row>
    <row r="24" spans="2:8" x14ac:dyDescent="0.2">
      <c r="B24" s="54" t="s">
        <v>119</v>
      </c>
      <c r="C24" s="49">
        <v>6.7538999999999993E-3</v>
      </c>
      <c r="D24" s="49">
        <v>0</v>
      </c>
      <c r="E24" s="49">
        <v>0</v>
      </c>
      <c r="F24" s="49">
        <v>0</v>
      </c>
      <c r="G24" s="49">
        <v>0</v>
      </c>
      <c r="H24" s="53">
        <v>6.7538999999999993E-3</v>
      </c>
    </row>
    <row r="25" spans="2:8" x14ac:dyDescent="0.2">
      <c r="B25" s="52" t="s">
        <v>120</v>
      </c>
      <c r="C25" s="49">
        <v>2.3744481724999999E-2</v>
      </c>
      <c r="D25" s="49">
        <v>4.2767824999999995E-2</v>
      </c>
      <c r="E25" s="49">
        <v>0</v>
      </c>
      <c r="F25" s="49">
        <v>0</v>
      </c>
      <c r="G25" s="49">
        <v>5.9999999999999995E-4</v>
      </c>
      <c r="H25" s="53">
        <v>6.7112306725000001E-2</v>
      </c>
    </row>
    <row r="26" spans="2:8" x14ac:dyDescent="0.2">
      <c r="B26" s="52" t="s">
        <v>121</v>
      </c>
      <c r="C26" s="49">
        <v>3.3636300000000003E-3</v>
      </c>
      <c r="D26" s="49">
        <v>4.2767824999999995E-2</v>
      </c>
      <c r="E26" s="49">
        <v>0</v>
      </c>
      <c r="F26" s="49">
        <v>0</v>
      </c>
      <c r="G26" s="49">
        <v>5.9999999999999995E-4</v>
      </c>
      <c r="H26" s="53">
        <v>4.6731455000000005E-2</v>
      </c>
    </row>
    <row r="27" spans="2:8" x14ac:dyDescent="0.2">
      <c r="B27" s="57" t="s">
        <v>122</v>
      </c>
      <c r="C27" s="49">
        <v>0</v>
      </c>
      <c r="D27" s="49">
        <v>3.3632324999999998E-2</v>
      </c>
      <c r="E27" s="49">
        <v>0</v>
      </c>
      <c r="F27" s="49">
        <v>0</v>
      </c>
      <c r="G27" s="49">
        <v>5.9999999999999995E-4</v>
      </c>
      <c r="H27" s="53">
        <v>3.4232325000000001E-2</v>
      </c>
    </row>
    <row r="28" spans="2:8" x14ac:dyDescent="0.2">
      <c r="B28" s="57" t="s">
        <v>123</v>
      </c>
      <c r="C28" s="49">
        <v>2.040905E-3</v>
      </c>
      <c r="D28" s="49">
        <v>9.1354999999999995E-3</v>
      </c>
      <c r="E28" s="49">
        <v>0</v>
      </c>
      <c r="F28" s="49">
        <v>0</v>
      </c>
      <c r="G28" s="49">
        <v>0</v>
      </c>
      <c r="H28" s="53">
        <v>1.1176405E-2</v>
      </c>
    </row>
    <row r="29" spans="2:8" x14ac:dyDescent="0.2">
      <c r="B29" s="57" t="s">
        <v>124</v>
      </c>
      <c r="C29" s="49">
        <v>1.3227249999999999E-3</v>
      </c>
      <c r="D29" s="49">
        <v>0</v>
      </c>
      <c r="E29" s="49">
        <v>0</v>
      </c>
      <c r="F29" s="49">
        <v>0</v>
      </c>
      <c r="G29" s="49">
        <v>0</v>
      </c>
      <c r="H29" s="53">
        <v>1.3227249999999999E-3</v>
      </c>
    </row>
    <row r="30" spans="2:8" x14ac:dyDescent="0.2">
      <c r="B30" s="52" t="s">
        <v>125</v>
      </c>
      <c r="C30" s="49">
        <v>3.1725389000000002E-3</v>
      </c>
      <c r="D30" s="49">
        <v>0</v>
      </c>
      <c r="E30" s="49">
        <v>0</v>
      </c>
      <c r="F30" s="49">
        <v>0</v>
      </c>
      <c r="G30" s="49">
        <v>0</v>
      </c>
      <c r="H30" s="53">
        <v>3.1725389000000002E-3</v>
      </c>
    </row>
    <row r="31" spans="2:8" x14ac:dyDescent="0.2">
      <c r="B31" s="57" t="s">
        <v>126</v>
      </c>
      <c r="C31" s="49">
        <v>3.1725389000000002E-3</v>
      </c>
      <c r="D31" s="49">
        <v>0</v>
      </c>
      <c r="E31" s="49">
        <v>0</v>
      </c>
      <c r="F31" s="49">
        <v>0</v>
      </c>
      <c r="G31" s="49">
        <v>0</v>
      </c>
      <c r="H31" s="53">
        <v>3.1725389000000002E-3</v>
      </c>
    </row>
    <row r="32" spans="2:8" x14ac:dyDescent="0.2">
      <c r="B32" s="52" t="s">
        <v>127</v>
      </c>
      <c r="C32" s="49">
        <v>1.7208312824999999E-2</v>
      </c>
      <c r="D32" s="49">
        <v>0</v>
      </c>
      <c r="E32" s="49">
        <v>0</v>
      </c>
      <c r="F32" s="49">
        <v>0</v>
      </c>
      <c r="G32" s="49">
        <v>0</v>
      </c>
      <c r="H32" s="53">
        <v>1.7208312824999999E-2</v>
      </c>
    </row>
    <row r="33" spans="2:8" x14ac:dyDescent="0.2">
      <c r="B33" s="58" t="s">
        <v>128</v>
      </c>
      <c r="C33" s="49">
        <v>4.183627E-4</v>
      </c>
      <c r="D33" s="49">
        <v>0</v>
      </c>
      <c r="E33" s="49">
        <v>0</v>
      </c>
      <c r="F33" s="49">
        <v>0</v>
      </c>
      <c r="G33" s="49">
        <v>0</v>
      </c>
      <c r="H33" s="53">
        <v>4.183627E-4</v>
      </c>
    </row>
    <row r="34" spans="2:8" x14ac:dyDescent="0.2">
      <c r="B34" s="59" t="s">
        <v>129</v>
      </c>
      <c r="C34" s="49">
        <v>2.3089501250000001E-3</v>
      </c>
      <c r="D34" s="49">
        <v>0</v>
      </c>
      <c r="E34" s="49">
        <v>0</v>
      </c>
      <c r="F34" s="49">
        <v>0</v>
      </c>
      <c r="G34" s="49">
        <v>0</v>
      </c>
      <c r="H34" s="53">
        <v>2.3089501250000001E-3</v>
      </c>
    </row>
    <row r="35" spans="2:8" x14ac:dyDescent="0.2">
      <c r="B35" s="59" t="s">
        <v>130</v>
      </c>
      <c r="C35" s="49">
        <v>1.4481000000000001E-2</v>
      </c>
      <c r="D35" s="49">
        <v>0</v>
      </c>
      <c r="E35" s="49">
        <v>0</v>
      </c>
      <c r="F35" s="49">
        <v>0</v>
      </c>
      <c r="G35" s="49">
        <v>0</v>
      </c>
      <c r="H35" s="53">
        <v>1.4481000000000001E-2</v>
      </c>
    </row>
    <row r="36" spans="2:8" x14ac:dyDescent="0.2">
      <c r="B36" s="52" t="s">
        <v>131</v>
      </c>
      <c r="C36" s="49">
        <v>8.4510000000000002E-3</v>
      </c>
      <c r="D36" s="49">
        <v>8.6254999999999991E-4</v>
      </c>
      <c r="E36" s="49">
        <v>0</v>
      </c>
      <c r="F36" s="49">
        <v>0</v>
      </c>
      <c r="G36" s="49">
        <v>0</v>
      </c>
      <c r="H36" s="53">
        <v>9.3135500000000003E-3</v>
      </c>
    </row>
    <row r="37" spans="2:8" x14ac:dyDescent="0.2">
      <c r="B37" s="52" t="s">
        <v>132</v>
      </c>
      <c r="C37" s="49">
        <v>0</v>
      </c>
      <c r="D37" s="49">
        <v>8.6254999999999991E-4</v>
      </c>
      <c r="E37" s="49">
        <v>0</v>
      </c>
      <c r="F37" s="49">
        <v>0</v>
      </c>
      <c r="G37" s="49">
        <v>0</v>
      </c>
      <c r="H37" s="53">
        <v>8.6254999999999991E-4</v>
      </c>
    </row>
    <row r="38" spans="2:8" x14ac:dyDescent="0.2">
      <c r="B38" s="57" t="s">
        <v>133</v>
      </c>
      <c r="C38" s="49">
        <v>0</v>
      </c>
      <c r="D38" s="49">
        <v>8.6254999999999991E-4</v>
      </c>
      <c r="E38" s="49">
        <v>0</v>
      </c>
      <c r="F38" s="49">
        <v>0</v>
      </c>
      <c r="G38" s="49">
        <v>0</v>
      </c>
      <c r="H38" s="53">
        <v>8.6254999999999991E-4</v>
      </c>
    </row>
    <row r="39" spans="2:8" x14ac:dyDescent="0.2">
      <c r="B39" s="52" t="s">
        <v>134</v>
      </c>
      <c r="C39" s="49">
        <v>8.4510000000000002E-3</v>
      </c>
      <c r="D39" s="49">
        <v>0</v>
      </c>
      <c r="E39" s="49">
        <v>0</v>
      </c>
      <c r="F39" s="49">
        <v>0</v>
      </c>
      <c r="G39" s="49">
        <v>0</v>
      </c>
      <c r="H39" s="53">
        <v>8.4510000000000002E-3</v>
      </c>
    </row>
    <row r="40" spans="2:8" ht="13.5" thickBot="1" x14ac:dyDescent="0.25">
      <c r="B40" s="60" t="s">
        <v>135</v>
      </c>
      <c r="C40" s="61">
        <v>8.4510000000000002E-3</v>
      </c>
      <c r="D40" s="61">
        <v>0</v>
      </c>
      <c r="E40" s="61">
        <v>0</v>
      </c>
      <c r="F40" s="61">
        <v>0</v>
      </c>
      <c r="G40" s="61">
        <v>0</v>
      </c>
      <c r="H40" s="62">
        <v>8.4510000000000002E-3</v>
      </c>
    </row>
    <row r="41" spans="2:8" ht="13.5" thickTop="1" x14ac:dyDescent="0.2">
      <c r="B41" s="142" t="s">
        <v>60</v>
      </c>
      <c r="C41" s="146"/>
      <c r="D41" s="143"/>
      <c r="E41" s="143"/>
      <c r="F41" s="143"/>
      <c r="G41" s="143"/>
      <c r="H41" s="149">
        <v>0.193379706136</v>
      </c>
    </row>
    <row r="42" spans="2:8" ht="13.5" thickBot="1" x14ac:dyDescent="0.25">
      <c r="B42" s="144" t="s">
        <v>84</v>
      </c>
      <c r="C42" s="147"/>
      <c r="D42" s="145"/>
      <c r="E42" s="145"/>
      <c r="F42" s="145"/>
      <c r="G42" s="145"/>
      <c r="H42" s="150">
        <v>1.90428</v>
      </c>
    </row>
    <row r="43" spans="2:8" ht="13.5" thickTop="1" x14ac:dyDescent="0.2">
      <c r="B43" s="171" t="s">
        <v>576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28"/>
  <sheetViews>
    <sheetView topLeftCell="A4" workbookViewId="0">
      <selection activeCell="E15" sqref="E15"/>
    </sheetView>
  </sheetViews>
  <sheetFormatPr baseColWidth="10" defaultRowHeight="12.75" x14ac:dyDescent="0.2"/>
  <cols>
    <col min="1" max="1" width="20.28515625" style="35" customWidth="1"/>
    <col min="2" max="2" width="69.28515625" style="35" customWidth="1"/>
    <col min="3" max="3" width="15.5703125" style="16" bestFit="1" customWidth="1"/>
    <col min="4" max="4" width="11.42578125" style="16"/>
    <col min="5" max="16384" width="11.42578125" style="35"/>
  </cols>
  <sheetData>
    <row r="2" spans="1:3" x14ac:dyDescent="0.2">
      <c r="A2" s="73" t="s">
        <v>561</v>
      </c>
    </row>
    <row r="3" spans="1:3" x14ac:dyDescent="0.2">
      <c r="A3" s="73" t="s">
        <v>562</v>
      </c>
    </row>
    <row r="4" spans="1:3" x14ac:dyDescent="0.2">
      <c r="A4" s="73" t="s">
        <v>560</v>
      </c>
    </row>
    <row r="5" spans="1:3" ht="15.75" thickBot="1" x14ac:dyDescent="0.3">
      <c r="A5" s="33"/>
    </row>
    <row r="6" spans="1:3" ht="14.25" thickTop="1" thickBot="1" x14ac:dyDescent="0.25">
      <c r="A6" s="65"/>
      <c r="B6" s="72" t="s">
        <v>136</v>
      </c>
      <c r="C6" s="174" t="s">
        <v>503</v>
      </c>
    </row>
    <row r="7" spans="1:3" ht="13.5" thickTop="1" x14ac:dyDescent="0.2">
      <c r="B7" s="68" t="s">
        <v>137</v>
      </c>
      <c r="C7" s="69">
        <v>7.443E-3</v>
      </c>
    </row>
    <row r="8" spans="1:3" x14ac:dyDescent="0.2">
      <c r="B8" s="68" t="s">
        <v>140</v>
      </c>
      <c r="C8" s="69">
        <v>7.443E-3</v>
      </c>
    </row>
    <row r="9" spans="1:3" x14ac:dyDescent="0.2">
      <c r="B9" s="70" t="s">
        <v>141</v>
      </c>
      <c r="C9" s="69">
        <v>7.443E-3</v>
      </c>
    </row>
    <row r="10" spans="1:3" x14ac:dyDescent="0.2">
      <c r="B10" s="68" t="s">
        <v>142</v>
      </c>
      <c r="C10" s="69">
        <v>0</v>
      </c>
    </row>
    <row r="11" spans="1:3" x14ac:dyDescent="0.2">
      <c r="B11" s="70" t="s">
        <v>143</v>
      </c>
      <c r="C11" s="69">
        <v>0</v>
      </c>
    </row>
    <row r="12" spans="1:3" x14ac:dyDescent="0.2">
      <c r="B12" s="70" t="s">
        <v>144</v>
      </c>
      <c r="C12" s="69">
        <v>0</v>
      </c>
    </row>
    <row r="13" spans="1:3" x14ac:dyDescent="0.2">
      <c r="B13" s="70" t="s">
        <v>145</v>
      </c>
      <c r="C13" s="69">
        <v>0</v>
      </c>
    </row>
    <row r="14" spans="1:3" x14ac:dyDescent="0.2">
      <c r="B14" s="70" t="s">
        <v>146</v>
      </c>
      <c r="C14" s="69">
        <v>0</v>
      </c>
    </row>
    <row r="15" spans="1:3" x14ac:dyDescent="0.2">
      <c r="B15" s="68" t="s">
        <v>147</v>
      </c>
      <c r="C15" s="69">
        <v>4.7630951999999997E-2</v>
      </c>
    </row>
    <row r="16" spans="1:3" x14ac:dyDescent="0.2">
      <c r="B16" s="68" t="s">
        <v>148</v>
      </c>
      <c r="C16" s="69">
        <v>2.5000000000000001E-4</v>
      </c>
    </row>
    <row r="17" spans="2:3" x14ac:dyDescent="0.2">
      <c r="B17" s="70" t="s">
        <v>149</v>
      </c>
      <c r="C17" s="69">
        <v>2.5000000000000001E-4</v>
      </c>
    </row>
    <row r="18" spans="2:3" x14ac:dyDescent="0.2">
      <c r="B18" s="68" t="s">
        <v>150</v>
      </c>
      <c r="C18" s="69">
        <v>8.3499839999999995E-3</v>
      </c>
    </row>
    <row r="19" spans="2:3" x14ac:dyDescent="0.2">
      <c r="B19" s="70" t="s">
        <v>151</v>
      </c>
      <c r="C19" s="69">
        <v>8.3499839999999995E-3</v>
      </c>
    </row>
    <row r="20" spans="2:3" x14ac:dyDescent="0.2">
      <c r="B20" s="68" t="s">
        <v>152</v>
      </c>
      <c r="C20" s="69">
        <v>3.9030967999999999E-2</v>
      </c>
    </row>
    <row r="21" spans="2:3" x14ac:dyDescent="0.2">
      <c r="B21" s="70" t="s">
        <v>153</v>
      </c>
      <c r="C21" s="69">
        <v>1.37003E-2</v>
      </c>
    </row>
    <row r="22" spans="2:3" x14ac:dyDescent="0.2">
      <c r="B22" s="70" t="s">
        <v>154</v>
      </c>
      <c r="C22" s="69">
        <v>0</v>
      </c>
    </row>
    <row r="23" spans="2:3" x14ac:dyDescent="0.2">
      <c r="B23" s="70" t="s">
        <v>155</v>
      </c>
      <c r="C23" s="69">
        <v>0</v>
      </c>
    </row>
    <row r="24" spans="2:3" x14ac:dyDescent="0.2">
      <c r="B24" s="70" t="s">
        <v>156</v>
      </c>
      <c r="C24" s="69">
        <v>1.6456665999999998E-2</v>
      </c>
    </row>
    <row r="25" spans="2:3" ht="13.5" thickBot="1" x14ac:dyDescent="0.25">
      <c r="B25" s="70" t="s">
        <v>157</v>
      </c>
      <c r="C25" s="69">
        <v>8.8740020000000006E-3</v>
      </c>
    </row>
    <row r="26" spans="2:3" ht="13.5" thickTop="1" x14ac:dyDescent="0.2">
      <c r="B26" s="142" t="s">
        <v>60</v>
      </c>
      <c r="C26" s="149">
        <v>5.5073952000000002E-2</v>
      </c>
    </row>
    <row r="27" spans="2:3" ht="13.5" thickBot="1" x14ac:dyDescent="0.25">
      <c r="B27" s="144" t="s">
        <v>84</v>
      </c>
      <c r="C27" s="150">
        <v>1.754969</v>
      </c>
    </row>
    <row r="28" spans="2:3" ht="13.5" thickTop="1" x14ac:dyDescent="0.2">
      <c r="B28" s="171" t="s">
        <v>576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O45"/>
  <sheetViews>
    <sheetView workbookViewId="0"/>
  </sheetViews>
  <sheetFormatPr baseColWidth="10" defaultRowHeight="12.75" x14ac:dyDescent="0.2"/>
  <cols>
    <col min="1" max="1" width="18.85546875" style="6" customWidth="1"/>
    <col min="2" max="2" width="15.140625" style="10" customWidth="1"/>
    <col min="3" max="3" width="61" style="3" customWidth="1"/>
    <col min="4" max="15" width="19.28515625" style="6" customWidth="1"/>
    <col min="16" max="16384" width="11.42578125" style="6"/>
  </cols>
  <sheetData>
    <row r="2" spans="1:15" x14ac:dyDescent="0.2">
      <c r="A2" s="172" t="s">
        <v>0</v>
      </c>
    </row>
    <row r="3" spans="1:15" x14ac:dyDescent="0.2">
      <c r="A3" s="173" t="s">
        <v>1</v>
      </c>
    </row>
    <row r="4" spans="1:15" s="7" customFormat="1" x14ac:dyDescent="0.2">
      <c r="A4" s="173" t="s">
        <v>560</v>
      </c>
      <c r="C4" s="3"/>
    </row>
    <row r="5" spans="1:15" s="7" customFormat="1" ht="13.5" thickBot="1" x14ac:dyDescent="0.25">
      <c r="C5" s="4"/>
    </row>
    <row r="6" spans="1:15" s="9" customFormat="1" ht="39.75" thickTop="1" thickBot="1" x14ac:dyDescent="0.3">
      <c r="A6" s="8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13</v>
      </c>
      <c r="H6" s="13" t="s">
        <v>14</v>
      </c>
      <c r="I6" s="13" t="s">
        <v>6</v>
      </c>
      <c r="J6" s="13" t="s">
        <v>7</v>
      </c>
      <c r="K6" s="13" t="s">
        <v>8</v>
      </c>
      <c r="L6" s="13" t="s">
        <v>9</v>
      </c>
      <c r="M6" s="13" t="s">
        <v>10</v>
      </c>
      <c r="N6" s="13" t="s">
        <v>11</v>
      </c>
      <c r="O6" s="174" t="s">
        <v>503</v>
      </c>
    </row>
    <row r="7" spans="1:15" s="5" customFormat="1" ht="13.5" thickTop="1" x14ac:dyDescent="0.2">
      <c r="B7" s="31" t="s">
        <v>15</v>
      </c>
      <c r="C7" s="28" t="s">
        <v>16</v>
      </c>
      <c r="D7" s="14">
        <v>3.5000000000000001E-3</v>
      </c>
      <c r="E7" s="14">
        <v>0</v>
      </c>
      <c r="F7" s="14">
        <v>0</v>
      </c>
      <c r="G7" s="14">
        <v>6.7339799999999997E-4</v>
      </c>
      <c r="H7" s="14">
        <v>4.3517436679999999E-3</v>
      </c>
      <c r="I7" s="14">
        <v>0</v>
      </c>
      <c r="J7" s="14">
        <v>0</v>
      </c>
      <c r="K7" s="14">
        <v>0</v>
      </c>
      <c r="L7" s="14">
        <v>0</v>
      </c>
      <c r="M7" s="14">
        <v>3.2621311E-2</v>
      </c>
      <c r="N7" s="14">
        <v>0</v>
      </c>
      <c r="O7" s="20">
        <v>4.1146452668000003E-2</v>
      </c>
    </row>
    <row r="8" spans="1:15" x14ac:dyDescent="0.2">
      <c r="B8" s="32" t="s">
        <v>17</v>
      </c>
      <c r="C8" s="27" t="s">
        <v>18</v>
      </c>
      <c r="D8" s="14">
        <v>3.5000000000000001E-3</v>
      </c>
      <c r="E8" s="14">
        <v>0</v>
      </c>
      <c r="F8" s="14">
        <v>0</v>
      </c>
      <c r="G8" s="14">
        <v>6.7339799999999997E-4</v>
      </c>
      <c r="H8" s="14">
        <v>4.3517436679999999E-3</v>
      </c>
      <c r="I8" s="14">
        <v>0</v>
      </c>
      <c r="J8" s="14">
        <v>0</v>
      </c>
      <c r="K8" s="14">
        <v>0</v>
      </c>
      <c r="L8" s="14">
        <v>0</v>
      </c>
      <c r="M8" s="14">
        <v>3.2621311E-2</v>
      </c>
      <c r="N8" s="14">
        <v>0</v>
      </c>
      <c r="O8" s="20">
        <v>4.1146452668000003E-2</v>
      </c>
    </row>
    <row r="9" spans="1:15" x14ac:dyDescent="0.2">
      <c r="B9" s="21" t="s">
        <v>19</v>
      </c>
      <c r="C9" s="15" t="s">
        <v>20</v>
      </c>
      <c r="D9" s="14">
        <v>3.5000000000000001E-3</v>
      </c>
      <c r="E9" s="14">
        <v>0</v>
      </c>
      <c r="F9" s="14">
        <v>0</v>
      </c>
      <c r="G9" s="14">
        <v>6.7339799999999997E-4</v>
      </c>
      <c r="H9" s="14">
        <v>4.3517436679999999E-3</v>
      </c>
      <c r="I9" s="14">
        <v>0</v>
      </c>
      <c r="J9" s="14">
        <v>0</v>
      </c>
      <c r="K9" s="14">
        <v>0</v>
      </c>
      <c r="L9" s="14">
        <v>0</v>
      </c>
      <c r="M9" s="14">
        <v>3.2621311E-2</v>
      </c>
      <c r="N9" s="14">
        <v>0</v>
      </c>
      <c r="O9" s="20">
        <v>4.1146452668000003E-2</v>
      </c>
    </row>
    <row r="10" spans="1:15" s="5" customFormat="1" x14ac:dyDescent="0.2">
      <c r="B10" s="31" t="s">
        <v>15</v>
      </c>
      <c r="C10" s="28" t="s">
        <v>21</v>
      </c>
      <c r="D10" s="14">
        <v>3.5818222162999999E-2</v>
      </c>
      <c r="E10" s="14">
        <v>0</v>
      </c>
      <c r="F10" s="14">
        <v>0</v>
      </c>
      <c r="G10" s="14">
        <v>0</v>
      </c>
      <c r="H10" s="14">
        <v>1.2610907999999999E-3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20">
        <v>3.7079312963000002E-2</v>
      </c>
    </row>
    <row r="11" spans="1:15" x14ac:dyDescent="0.2">
      <c r="B11" s="32" t="s">
        <v>17</v>
      </c>
      <c r="C11" s="28" t="s">
        <v>22</v>
      </c>
      <c r="D11" s="14">
        <v>3.5818222162999999E-2</v>
      </c>
      <c r="E11" s="14">
        <v>0</v>
      </c>
      <c r="F11" s="14">
        <v>0</v>
      </c>
      <c r="G11" s="14">
        <v>0</v>
      </c>
      <c r="H11" s="14">
        <v>1.2610907999999999E-3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20">
        <v>3.7079312963000002E-2</v>
      </c>
    </row>
    <row r="12" spans="1:15" ht="25.5" x14ac:dyDescent="0.2">
      <c r="B12" s="21" t="s">
        <v>19</v>
      </c>
      <c r="C12" s="15" t="s">
        <v>23</v>
      </c>
      <c r="D12" s="14">
        <v>3.5818222162999999E-2</v>
      </c>
      <c r="E12" s="14">
        <v>0</v>
      </c>
      <c r="F12" s="14">
        <v>0</v>
      </c>
      <c r="G12" s="14">
        <v>0</v>
      </c>
      <c r="H12" s="14">
        <v>1.2610907999999999E-3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20">
        <v>3.7079312963000002E-2</v>
      </c>
    </row>
    <row r="13" spans="1:15" x14ac:dyDescent="0.2">
      <c r="B13" s="21" t="s">
        <v>19</v>
      </c>
      <c r="C13" s="15" t="s">
        <v>24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20">
        <v>0</v>
      </c>
    </row>
    <row r="14" spans="1:15" x14ac:dyDescent="0.2">
      <c r="B14" s="31" t="s">
        <v>15</v>
      </c>
      <c r="C14" s="28" t="s">
        <v>25</v>
      </c>
      <c r="D14" s="14">
        <v>1.5E-3</v>
      </c>
      <c r="E14" s="14">
        <v>0</v>
      </c>
      <c r="F14" s="14">
        <v>0</v>
      </c>
      <c r="G14" s="14">
        <v>0</v>
      </c>
      <c r="H14" s="14">
        <v>3.1559587949999998E-3</v>
      </c>
      <c r="I14" s="14">
        <v>0</v>
      </c>
      <c r="J14" s="14">
        <v>0</v>
      </c>
      <c r="K14" s="14">
        <v>0</v>
      </c>
      <c r="L14" s="14">
        <v>0</v>
      </c>
      <c r="M14" s="14">
        <v>5.2378688999999999E-2</v>
      </c>
      <c r="N14" s="14">
        <v>0</v>
      </c>
      <c r="O14" s="20">
        <v>5.7034647794999997E-2</v>
      </c>
    </row>
    <row r="15" spans="1:15" x14ac:dyDescent="0.2">
      <c r="B15" s="32" t="s">
        <v>17</v>
      </c>
      <c r="C15" s="28" t="s">
        <v>26</v>
      </c>
      <c r="D15" s="14">
        <v>1.5E-3</v>
      </c>
      <c r="E15" s="14">
        <v>0</v>
      </c>
      <c r="F15" s="14">
        <v>0</v>
      </c>
      <c r="G15" s="14">
        <v>0</v>
      </c>
      <c r="H15" s="14">
        <v>3.1559587949999998E-3</v>
      </c>
      <c r="I15" s="14">
        <v>0</v>
      </c>
      <c r="J15" s="14">
        <v>0</v>
      </c>
      <c r="K15" s="14">
        <v>0</v>
      </c>
      <c r="L15" s="14">
        <v>0</v>
      </c>
      <c r="M15" s="14">
        <v>5.2378688999999999E-2</v>
      </c>
      <c r="N15" s="14">
        <v>0</v>
      </c>
      <c r="O15" s="20">
        <v>5.7034647794999997E-2</v>
      </c>
    </row>
    <row r="16" spans="1:15" x14ac:dyDescent="0.2">
      <c r="B16" s="21" t="s">
        <v>19</v>
      </c>
      <c r="C16" s="15" t="s">
        <v>27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20">
        <v>0</v>
      </c>
    </row>
    <row r="17" spans="2:15" x14ac:dyDescent="0.2">
      <c r="B17" s="21" t="s">
        <v>19</v>
      </c>
      <c r="C17" s="15" t="s">
        <v>28</v>
      </c>
      <c r="D17" s="14">
        <v>1.5E-3</v>
      </c>
      <c r="E17" s="14">
        <v>0</v>
      </c>
      <c r="F17" s="14">
        <v>0</v>
      </c>
      <c r="G17" s="14">
        <v>0</v>
      </c>
      <c r="H17" s="14">
        <v>3.1559587949999998E-3</v>
      </c>
      <c r="I17" s="14">
        <v>0</v>
      </c>
      <c r="J17" s="14">
        <v>0</v>
      </c>
      <c r="K17" s="14">
        <v>0</v>
      </c>
      <c r="L17" s="14">
        <v>0</v>
      </c>
      <c r="M17" s="14">
        <v>5.2378688999999999E-2</v>
      </c>
      <c r="N17" s="14">
        <v>0</v>
      </c>
      <c r="O17" s="20">
        <v>5.7034647794999997E-2</v>
      </c>
    </row>
    <row r="18" spans="2:15" x14ac:dyDescent="0.2">
      <c r="B18" s="32" t="s">
        <v>17</v>
      </c>
      <c r="C18" s="28" t="s">
        <v>29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20">
        <v>0</v>
      </c>
    </row>
    <row r="19" spans="2:15" x14ac:dyDescent="0.2">
      <c r="B19" s="21" t="s">
        <v>19</v>
      </c>
      <c r="C19" s="15" t="s">
        <v>30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20">
        <v>0</v>
      </c>
    </row>
    <row r="20" spans="2:15" x14ac:dyDescent="0.2">
      <c r="B20" s="31" t="s">
        <v>15</v>
      </c>
      <c r="C20" s="28" t="s">
        <v>31</v>
      </c>
      <c r="D20" s="14">
        <v>6.9999999999999999E-4</v>
      </c>
      <c r="E20" s="14">
        <v>0</v>
      </c>
      <c r="F20" s="14">
        <v>0</v>
      </c>
      <c r="G20" s="14">
        <v>0</v>
      </c>
      <c r="H20" s="14">
        <v>1.6455644043000001E-2</v>
      </c>
      <c r="I20" s="14">
        <v>0</v>
      </c>
      <c r="J20" s="14">
        <v>0</v>
      </c>
      <c r="K20" s="14">
        <v>0</v>
      </c>
      <c r="L20" s="14">
        <v>1.86872715E-4</v>
      </c>
      <c r="M20" s="14">
        <v>0</v>
      </c>
      <c r="N20" s="14">
        <v>0</v>
      </c>
      <c r="O20" s="20">
        <v>1.7342516757999998E-2</v>
      </c>
    </row>
    <row r="21" spans="2:15" x14ac:dyDescent="0.2">
      <c r="B21" s="32" t="s">
        <v>17</v>
      </c>
      <c r="C21" s="28" t="s">
        <v>32</v>
      </c>
      <c r="D21" s="14">
        <v>6.9999999999999999E-4</v>
      </c>
      <c r="E21" s="14">
        <v>0</v>
      </c>
      <c r="F21" s="14">
        <v>0</v>
      </c>
      <c r="G21" s="14">
        <v>0</v>
      </c>
      <c r="H21" s="14">
        <v>1.6455644043000001E-2</v>
      </c>
      <c r="I21" s="14">
        <v>0</v>
      </c>
      <c r="J21" s="14">
        <v>0</v>
      </c>
      <c r="K21" s="14">
        <v>0</v>
      </c>
      <c r="L21" s="14">
        <v>1.86872715E-4</v>
      </c>
      <c r="M21" s="14">
        <v>0</v>
      </c>
      <c r="N21" s="14">
        <v>0</v>
      </c>
      <c r="O21" s="20">
        <v>1.7342516757999998E-2</v>
      </c>
    </row>
    <row r="22" spans="2:15" x14ac:dyDescent="0.2">
      <c r="B22" s="21" t="s">
        <v>19</v>
      </c>
      <c r="C22" s="15" t="s">
        <v>33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20">
        <v>0</v>
      </c>
    </row>
    <row r="23" spans="2:15" x14ac:dyDescent="0.2">
      <c r="B23" s="22" t="s">
        <v>19</v>
      </c>
      <c r="C23" s="17" t="s">
        <v>34</v>
      </c>
      <c r="D23" s="14">
        <v>6.9999999999999999E-4</v>
      </c>
      <c r="E23" s="14">
        <v>0</v>
      </c>
      <c r="F23" s="14">
        <v>0</v>
      </c>
      <c r="G23" s="14">
        <v>0</v>
      </c>
      <c r="H23" s="14">
        <v>1.6455644043000001E-2</v>
      </c>
      <c r="I23" s="14">
        <v>0</v>
      </c>
      <c r="J23" s="14">
        <v>0</v>
      </c>
      <c r="K23" s="14">
        <v>0</v>
      </c>
      <c r="L23" s="14">
        <v>1.86872715E-4</v>
      </c>
      <c r="M23" s="14">
        <v>0</v>
      </c>
      <c r="N23" s="14">
        <v>0</v>
      </c>
      <c r="O23" s="20">
        <v>1.7342516757999998E-2</v>
      </c>
    </row>
    <row r="24" spans="2:15" x14ac:dyDescent="0.2">
      <c r="B24" s="32" t="s">
        <v>17</v>
      </c>
      <c r="C24" s="28" t="s">
        <v>35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20">
        <v>0</v>
      </c>
    </row>
    <row r="25" spans="2:15" x14ac:dyDescent="0.2">
      <c r="B25" s="21" t="s">
        <v>19</v>
      </c>
      <c r="C25" s="15" t="s">
        <v>36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20">
        <v>0</v>
      </c>
    </row>
    <row r="26" spans="2:15" x14ac:dyDescent="0.2">
      <c r="B26" s="21" t="s">
        <v>19</v>
      </c>
      <c r="C26" s="15" t="s">
        <v>37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20">
        <v>0</v>
      </c>
    </row>
    <row r="27" spans="2:15" x14ac:dyDescent="0.2">
      <c r="B27" s="31" t="s">
        <v>15</v>
      </c>
      <c r="C27" s="28" t="s">
        <v>38</v>
      </c>
      <c r="D27" s="14">
        <v>0</v>
      </c>
      <c r="E27" s="14">
        <v>0</v>
      </c>
      <c r="F27" s="14">
        <v>0</v>
      </c>
      <c r="G27" s="14">
        <v>0</v>
      </c>
      <c r="H27" s="14">
        <v>1.4611292987999999E-2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20">
        <v>1.4611292987999999E-2</v>
      </c>
    </row>
    <row r="28" spans="2:15" x14ac:dyDescent="0.2">
      <c r="B28" s="32" t="s">
        <v>17</v>
      </c>
      <c r="C28" s="28" t="s">
        <v>39</v>
      </c>
      <c r="D28" s="14">
        <v>0</v>
      </c>
      <c r="E28" s="14">
        <v>0</v>
      </c>
      <c r="F28" s="14">
        <v>0</v>
      </c>
      <c r="G28" s="14">
        <v>0</v>
      </c>
      <c r="H28" s="14">
        <v>1.4611292987999999E-2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20">
        <v>1.4611292987999999E-2</v>
      </c>
    </row>
    <row r="29" spans="2:15" x14ac:dyDescent="0.2">
      <c r="B29" s="23" t="s">
        <v>19</v>
      </c>
      <c r="C29" s="17" t="s">
        <v>40</v>
      </c>
      <c r="D29" s="14">
        <v>0</v>
      </c>
      <c r="E29" s="14">
        <v>0</v>
      </c>
      <c r="F29" s="14">
        <v>0</v>
      </c>
      <c r="G29" s="14">
        <v>0</v>
      </c>
      <c r="H29" s="14">
        <v>7.2711995999999993E-5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20">
        <v>7.2711995999999993E-5</v>
      </c>
    </row>
    <row r="30" spans="2:15" x14ac:dyDescent="0.2">
      <c r="B30" s="23" t="s">
        <v>19</v>
      </c>
      <c r="C30" s="17" t="s">
        <v>41</v>
      </c>
      <c r="D30" s="14">
        <v>0</v>
      </c>
      <c r="E30" s="14">
        <v>0</v>
      </c>
      <c r="F30" s="14">
        <v>0</v>
      </c>
      <c r="G30" s="14">
        <v>0</v>
      </c>
      <c r="H30" s="14">
        <v>1.4538560391999999E-2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20">
        <v>1.4538560391999999E-2</v>
      </c>
    </row>
    <row r="31" spans="2:15" x14ac:dyDescent="0.2">
      <c r="B31" s="31" t="s">
        <v>15</v>
      </c>
      <c r="C31" s="28" t="s">
        <v>42</v>
      </c>
      <c r="D31" s="14">
        <v>8.9999999999999998E-4</v>
      </c>
      <c r="E31" s="14">
        <v>0</v>
      </c>
      <c r="F31" s="14">
        <v>0</v>
      </c>
      <c r="G31" s="14">
        <v>5.0000000000000001E-3</v>
      </c>
      <c r="H31" s="14">
        <v>5.5574866000000002E-5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20">
        <v>5.9555748659999999E-3</v>
      </c>
    </row>
    <row r="32" spans="2:15" ht="25.5" x14ac:dyDescent="0.2">
      <c r="B32" s="32" t="s">
        <v>17</v>
      </c>
      <c r="C32" s="28" t="s">
        <v>43</v>
      </c>
      <c r="D32" s="14">
        <v>8.9999999999999998E-4</v>
      </c>
      <c r="E32" s="14">
        <v>0</v>
      </c>
      <c r="F32" s="14">
        <v>0</v>
      </c>
      <c r="G32" s="14">
        <v>5.0000000000000001E-3</v>
      </c>
      <c r="H32" s="14">
        <v>5.5574866000000002E-5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20">
        <v>5.9555748659999999E-3</v>
      </c>
    </row>
    <row r="33" spans="2:15" x14ac:dyDescent="0.2">
      <c r="B33" s="23" t="s">
        <v>19</v>
      </c>
      <c r="C33" s="17" t="s">
        <v>44</v>
      </c>
      <c r="D33" s="14">
        <v>8.9999999999999998E-4</v>
      </c>
      <c r="E33" s="14">
        <v>0</v>
      </c>
      <c r="F33" s="14">
        <v>0</v>
      </c>
      <c r="G33" s="14">
        <v>5.0000000000000001E-3</v>
      </c>
      <c r="H33" s="14">
        <v>5.5574866000000002E-5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20">
        <v>5.9555748659999999E-3</v>
      </c>
    </row>
    <row r="34" spans="2:15" x14ac:dyDescent="0.2">
      <c r="B34" s="31" t="s">
        <v>15</v>
      </c>
      <c r="C34" s="28" t="s">
        <v>45</v>
      </c>
      <c r="D34" s="14">
        <v>0</v>
      </c>
      <c r="E34" s="14">
        <v>0</v>
      </c>
      <c r="F34" s="14">
        <v>0</v>
      </c>
      <c r="G34" s="14">
        <v>2.7548099999999999E-3</v>
      </c>
      <c r="H34" s="14">
        <v>4.3517437580000004E-3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20">
        <v>7.1065537580000003E-3</v>
      </c>
    </row>
    <row r="35" spans="2:15" x14ac:dyDescent="0.2">
      <c r="B35" s="32" t="s">
        <v>17</v>
      </c>
      <c r="C35" s="28" t="s">
        <v>46</v>
      </c>
      <c r="D35" s="14">
        <v>0</v>
      </c>
      <c r="E35" s="14">
        <v>0</v>
      </c>
      <c r="F35" s="14">
        <v>0</v>
      </c>
      <c r="G35" s="14">
        <v>2.7548099999999999E-3</v>
      </c>
      <c r="H35" s="14">
        <v>4.3517437580000004E-3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20">
        <v>7.1065537580000003E-3</v>
      </c>
    </row>
    <row r="36" spans="2:15" x14ac:dyDescent="0.2">
      <c r="B36" s="22" t="s">
        <v>19</v>
      </c>
      <c r="C36" s="17" t="s">
        <v>47</v>
      </c>
      <c r="D36" s="14">
        <v>0</v>
      </c>
      <c r="E36" s="14">
        <v>0</v>
      </c>
      <c r="F36" s="14">
        <v>0</v>
      </c>
      <c r="G36" s="14">
        <v>2.7548099999999999E-3</v>
      </c>
      <c r="H36" s="14">
        <v>4.3517437580000004E-3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20">
        <v>7.1065537580000003E-3</v>
      </c>
    </row>
    <row r="37" spans="2:15" x14ac:dyDescent="0.2">
      <c r="B37" s="31" t="s">
        <v>15</v>
      </c>
      <c r="C37" s="28" t="s">
        <v>48</v>
      </c>
      <c r="D37" s="14">
        <v>1.6999999999999999E-3</v>
      </c>
      <c r="E37" s="14">
        <v>0</v>
      </c>
      <c r="F37" s="14">
        <v>0</v>
      </c>
      <c r="G37" s="14">
        <v>1.6000000000000001E-3</v>
      </c>
      <c r="H37" s="14">
        <v>6.2980435990000003E-3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20">
        <v>9.5980435989999995E-3</v>
      </c>
    </row>
    <row r="38" spans="2:15" x14ac:dyDescent="0.2">
      <c r="B38" s="32" t="s">
        <v>17</v>
      </c>
      <c r="C38" s="28" t="s">
        <v>49</v>
      </c>
      <c r="D38" s="14">
        <v>1.6999999999999999E-3</v>
      </c>
      <c r="E38" s="14">
        <v>0</v>
      </c>
      <c r="F38" s="14">
        <v>0</v>
      </c>
      <c r="G38" s="14">
        <v>1.6000000000000001E-3</v>
      </c>
      <c r="H38" s="14">
        <v>6.2980435990000003E-3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20">
        <v>9.5980435989999995E-3</v>
      </c>
    </row>
    <row r="39" spans="2:15" ht="25.5" x14ac:dyDescent="0.2">
      <c r="B39" s="22" t="s">
        <v>19</v>
      </c>
      <c r="C39" s="17" t="s">
        <v>50</v>
      </c>
      <c r="D39" s="14">
        <v>1.6999999999999999E-3</v>
      </c>
      <c r="E39" s="14">
        <v>0</v>
      </c>
      <c r="F39" s="14">
        <v>0</v>
      </c>
      <c r="G39" s="14">
        <v>1.6000000000000001E-3</v>
      </c>
      <c r="H39" s="14">
        <v>6.2980435990000003E-3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20">
        <v>9.5980435989999995E-3</v>
      </c>
    </row>
    <row r="40" spans="2:15" x14ac:dyDescent="0.2">
      <c r="B40" s="31" t="s">
        <v>15</v>
      </c>
      <c r="C40" s="28" t="s">
        <v>51</v>
      </c>
      <c r="D40" s="14">
        <v>1.4E-3</v>
      </c>
      <c r="E40" s="14">
        <v>0</v>
      </c>
      <c r="F40" s="14">
        <v>0</v>
      </c>
      <c r="G40" s="14">
        <v>8.4718401960000005E-3</v>
      </c>
      <c r="H40" s="14">
        <v>2.3877202500000001E-4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20">
        <v>1.0110612220999999E-2</v>
      </c>
    </row>
    <row r="41" spans="2:15" x14ac:dyDescent="0.2">
      <c r="B41" s="32" t="s">
        <v>17</v>
      </c>
      <c r="C41" s="28" t="s">
        <v>52</v>
      </c>
      <c r="D41" s="14">
        <v>7.5000000000000002E-4</v>
      </c>
      <c r="E41" s="14">
        <v>0</v>
      </c>
      <c r="F41" s="14">
        <v>0</v>
      </c>
      <c r="G41" s="14">
        <v>3.771788196E-3</v>
      </c>
      <c r="H41" s="14">
        <v>2.3877202500000001E-4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20">
        <v>4.760560221E-3</v>
      </c>
    </row>
    <row r="42" spans="2:15" ht="26.25" thickBot="1" x14ac:dyDescent="0.25">
      <c r="B42" s="24" t="s">
        <v>19</v>
      </c>
      <c r="C42" s="29" t="s">
        <v>53</v>
      </c>
      <c r="D42" s="25">
        <v>7.5000000000000002E-4</v>
      </c>
      <c r="E42" s="25">
        <v>0</v>
      </c>
      <c r="F42" s="25">
        <v>0</v>
      </c>
      <c r="G42" s="25">
        <v>3.771788196E-3</v>
      </c>
      <c r="H42" s="25">
        <v>2.3877202500000001E-4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6">
        <v>4.760560221E-3</v>
      </c>
    </row>
    <row r="43" spans="2:15" ht="13.5" thickTop="1" x14ac:dyDescent="0.2">
      <c r="B43" s="18"/>
      <c r="C43" s="138" t="s">
        <v>60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40">
        <v>0.194634955616</v>
      </c>
    </row>
    <row r="44" spans="2:15" ht="13.5" thickBot="1" x14ac:dyDescent="0.25">
      <c r="B44" s="24"/>
      <c r="C44" s="137" t="s">
        <v>84</v>
      </c>
      <c r="D44" s="25">
        <v>0.95046844953700005</v>
      </c>
      <c r="E44" s="25">
        <v>1.3027850888E-2</v>
      </c>
      <c r="F44" s="25">
        <v>2.22787323E-3</v>
      </c>
      <c r="G44" s="25">
        <v>3.3560872328000001E-2</v>
      </c>
      <c r="H44" s="25">
        <v>8.4820617846999999E-2</v>
      </c>
      <c r="I44" s="25">
        <v>9.4779470829999997E-3</v>
      </c>
      <c r="J44" s="25">
        <v>0.24340558200000001</v>
      </c>
      <c r="K44" s="25">
        <v>3.3411753244000003E-2</v>
      </c>
      <c r="L44" s="25">
        <v>1.88343223E-4</v>
      </c>
      <c r="M44" s="25">
        <v>9.00088E-2</v>
      </c>
      <c r="N44" s="25">
        <v>0</v>
      </c>
      <c r="O44" s="141">
        <v>1.4605980893799999</v>
      </c>
    </row>
    <row r="45" spans="2:15" ht="13.5" thickTop="1" x14ac:dyDescent="0.2">
      <c r="B45" s="171" t="s">
        <v>576</v>
      </c>
    </row>
  </sheetData>
  <pageMargins left="0.7" right="0.7" top="0.75" bottom="0.75" header="0.3" footer="0.3"/>
  <pageSetup paperSize="256" orientation="portrait" horizontalDpi="203" verticalDpi="20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1"/>
  <sheetViews>
    <sheetView workbookViewId="0"/>
  </sheetViews>
  <sheetFormatPr baseColWidth="10" defaultRowHeight="12.75" x14ac:dyDescent="0.2"/>
  <cols>
    <col min="1" max="1" width="11.42578125" style="51"/>
    <col min="2" max="2" width="33.5703125" style="51" customWidth="1"/>
    <col min="3" max="3" width="32.85546875" style="51" customWidth="1"/>
    <col min="4" max="6" width="26.140625" style="16" customWidth="1"/>
    <col min="7" max="7" width="34" style="51" customWidth="1"/>
    <col min="8" max="8" width="22" style="51" customWidth="1"/>
    <col min="9" max="9" width="20.85546875" style="51" customWidth="1"/>
    <col min="10" max="16384" width="11.42578125" style="51"/>
  </cols>
  <sheetData>
    <row r="1" spans="1:9" x14ac:dyDescent="0.2">
      <c r="B1" s="96"/>
    </row>
    <row r="2" spans="1:9" x14ac:dyDescent="0.2">
      <c r="B2" s="96"/>
    </row>
    <row r="3" spans="1:9" x14ac:dyDescent="0.2">
      <c r="A3" s="75" t="s">
        <v>383</v>
      </c>
    </row>
    <row r="4" spans="1:9" x14ac:dyDescent="0.2">
      <c r="A4" s="75" t="s">
        <v>560</v>
      </c>
    </row>
    <row r="5" spans="1:9" ht="13.5" thickBot="1" x14ac:dyDescent="0.25"/>
    <row r="6" spans="1:9" s="95" customFormat="1" ht="27" thickTop="1" thickBot="1" x14ac:dyDescent="0.3">
      <c r="B6" s="116"/>
      <c r="C6" s="13" t="s">
        <v>384</v>
      </c>
      <c r="D6" s="13" t="s">
        <v>162</v>
      </c>
      <c r="E6" s="13" t="s">
        <v>385</v>
      </c>
      <c r="F6" s="13" t="s">
        <v>386</v>
      </c>
      <c r="G6" s="13" t="s">
        <v>337</v>
      </c>
      <c r="H6" s="13" t="s">
        <v>387</v>
      </c>
      <c r="I6" s="174" t="s">
        <v>503</v>
      </c>
    </row>
    <row r="7" spans="1:9" s="50" customFormat="1" ht="26.25" thickTop="1" x14ac:dyDescent="0.25">
      <c r="B7" s="54" t="s">
        <v>388</v>
      </c>
      <c r="C7" s="50" t="s">
        <v>389</v>
      </c>
      <c r="D7" s="112">
        <v>1.1484176101999999E-2</v>
      </c>
      <c r="E7" s="112">
        <v>1.0169896E-5</v>
      </c>
      <c r="F7" s="112">
        <v>0</v>
      </c>
      <c r="G7" s="112">
        <v>0</v>
      </c>
      <c r="H7" s="112">
        <v>3.0999999999999999E-3</v>
      </c>
      <c r="I7" s="113">
        <v>1.4594345998E-2</v>
      </c>
    </row>
    <row r="8" spans="1:9" s="50" customFormat="1" ht="25.5" x14ac:dyDescent="0.25">
      <c r="B8" s="54"/>
      <c r="C8" s="50" t="s">
        <v>390</v>
      </c>
      <c r="D8" s="112">
        <v>8.4668847620000005E-3</v>
      </c>
      <c r="E8" s="112">
        <v>7.8998000000000004E-7</v>
      </c>
      <c r="F8" s="112">
        <v>0</v>
      </c>
      <c r="G8" s="112">
        <v>0</v>
      </c>
      <c r="H8" s="112">
        <v>0</v>
      </c>
      <c r="I8" s="113">
        <v>8.4676747419999993E-3</v>
      </c>
    </row>
    <row r="9" spans="1:9" s="50" customFormat="1" ht="38.25" x14ac:dyDescent="0.25">
      <c r="B9" s="54"/>
      <c r="C9" s="50" t="s">
        <v>391</v>
      </c>
      <c r="D9" s="112">
        <v>1.2055552786E-2</v>
      </c>
      <c r="E9" s="112">
        <v>8.7383883789999995E-3</v>
      </c>
      <c r="F9" s="112">
        <v>0</v>
      </c>
      <c r="G9" s="112">
        <v>0</v>
      </c>
      <c r="H9" s="112">
        <v>0</v>
      </c>
      <c r="I9" s="113">
        <v>2.0793941165E-2</v>
      </c>
    </row>
    <row r="10" spans="1:9" s="50" customFormat="1" ht="25.5" x14ac:dyDescent="0.25">
      <c r="B10" s="239" t="s">
        <v>392</v>
      </c>
      <c r="C10" s="50" t="s">
        <v>393</v>
      </c>
      <c r="D10" s="112">
        <v>1.9936349930000001E-3</v>
      </c>
      <c r="E10" s="112">
        <v>1.2981806030000001E-3</v>
      </c>
      <c r="F10" s="112">
        <v>0</v>
      </c>
      <c r="G10" s="112">
        <v>0</v>
      </c>
      <c r="H10" s="112">
        <v>0</v>
      </c>
      <c r="I10" s="113">
        <v>3.2918155959999998E-3</v>
      </c>
    </row>
    <row r="11" spans="1:9" s="50" customFormat="1" ht="25.5" x14ac:dyDescent="0.25">
      <c r="B11" s="239"/>
      <c r="C11" s="50" t="s">
        <v>394</v>
      </c>
      <c r="D11" s="112">
        <v>0.15080972926799999</v>
      </c>
      <c r="E11" s="112">
        <v>1.2113131987E-2</v>
      </c>
      <c r="F11" s="112">
        <v>0</v>
      </c>
      <c r="G11" s="112">
        <v>2.6056289029999999E-2</v>
      </c>
      <c r="H11" s="112">
        <v>1.9E-3</v>
      </c>
      <c r="I11" s="113">
        <v>0.19087915028499999</v>
      </c>
    </row>
    <row r="12" spans="1:9" s="50" customFormat="1" ht="25.5" x14ac:dyDescent="0.25">
      <c r="B12" s="239"/>
      <c r="C12" s="50" t="s">
        <v>395</v>
      </c>
      <c r="D12" s="112">
        <v>7.3851144959999997E-3</v>
      </c>
      <c r="E12" s="112">
        <v>2.9626172999999998E-4</v>
      </c>
      <c r="F12" s="112">
        <v>1.9451324605999999E-2</v>
      </c>
      <c r="G12" s="112">
        <v>0</v>
      </c>
      <c r="H12" s="112">
        <v>0</v>
      </c>
      <c r="I12" s="113">
        <v>2.7132700831999999E-2</v>
      </c>
    </row>
    <row r="13" spans="1:9" s="50" customFormat="1" x14ac:dyDescent="0.25">
      <c r="B13" s="239"/>
      <c r="C13" s="50" t="s">
        <v>396</v>
      </c>
      <c r="D13" s="112">
        <v>5.0195858500000001E-3</v>
      </c>
      <c r="E13" s="112">
        <v>0</v>
      </c>
      <c r="F13" s="112">
        <v>0</v>
      </c>
      <c r="G13" s="112">
        <v>0</v>
      </c>
      <c r="H13" s="112">
        <v>0</v>
      </c>
      <c r="I13" s="113">
        <v>5.0195858500000001E-3</v>
      </c>
    </row>
    <row r="14" spans="1:9" s="50" customFormat="1" ht="25.5" x14ac:dyDescent="0.25">
      <c r="B14" s="239"/>
      <c r="C14" s="50" t="s">
        <v>397</v>
      </c>
      <c r="D14" s="112">
        <v>2.9999999999999997E-4</v>
      </c>
      <c r="E14" s="112">
        <v>0</v>
      </c>
      <c r="F14" s="112">
        <v>0</v>
      </c>
      <c r="G14" s="112">
        <v>0</v>
      </c>
      <c r="H14" s="112">
        <v>0</v>
      </c>
      <c r="I14" s="113">
        <v>2.9999999999999997E-4</v>
      </c>
    </row>
    <row r="15" spans="1:9" s="50" customFormat="1" ht="39" thickBot="1" x14ac:dyDescent="0.3">
      <c r="B15" s="239"/>
      <c r="C15" s="50" t="s">
        <v>398</v>
      </c>
      <c r="D15" s="112">
        <v>4.4999999999999997E-3</v>
      </c>
      <c r="E15" s="112">
        <v>0</v>
      </c>
      <c r="F15" s="112">
        <v>0</v>
      </c>
      <c r="G15" s="112">
        <v>0</v>
      </c>
      <c r="H15" s="112">
        <v>0</v>
      </c>
      <c r="I15" s="113">
        <v>4.4999999999999997E-3</v>
      </c>
    </row>
    <row r="16" spans="1:9" s="50" customFormat="1" ht="13.5" thickTop="1" x14ac:dyDescent="0.2">
      <c r="B16" s="142" t="s">
        <v>60</v>
      </c>
      <c r="C16" s="162"/>
      <c r="D16" s="163"/>
      <c r="E16" s="163"/>
      <c r="F16" s="163"/>
      <c r="G16" s="163"/>
      <c r="H16" s="163"/>
      <c r="I16" s="164">
        <v>0.274979214468</v>
      </c>
    </row>
    <row r="17" spans="2:9" s="50" customFormat="1" ht="13.5" thickBot="1" x14ac:dyDescent="0.25">
      <c r="B17" s="144" t="s">
        <v>84</v>
      </c>
      <c r="C17" s="114"/>
      <c r="D17" s="115">
        <v>0.39190085954699999</v>
      </c>
      <c r="E17" s="115">
        <v>0.27095154320300002</v>
      </c>
      <c r="F17" s="115">
        <v>0.694463847074</v>
      </c>
      <c r="G17" s="115">
        <v>4.6799310635000001E-2</v>
      </c>
      <c r="H17" s="115">
        <v>2.7E-2</v>
      </c>
      <c r="I17" s="161">
        <v>1.431115560459</v>
      </c>
    </row>
    <row r="18" spans="2:9" s="50" customFormat="1" ht="13.5" thickTop="1" x14ac:dyDescent="0.25">
      <c r="B18" s="171" t="s">
        <v>576</v>
      </c>
      <c r="D18" s="89"/>
      <c r="E18" s="89"/>
      <c r="F18" s="89"/>
    </row>
    <row r="19" spans="2:9" s="50" customFormat="1" x14ac:dyDescent="0.25">
      <c r="D19" s="89"/>
      <c r="E19" s="89"/>
      <c r="F19" s="89"/>
    </row>
    <row r="20" spans="2:9" s="50" customFormat="1" x14ac:dyDescent="0.25">
      <c r="D20" s="89"/>
      <c r="E20" s="89"/>
      <c r="F20" s="89"/>
    </row>
    <row r="21" spans="2:9" s="50" customFormat="1" x14ac:dyDescent="0.25">
      <c r="D21" s="89"/>
      <c r="E21" s="89"/>
      <c r="F21" s="89"/>
    </row>
  </sheetData>
  <mergeCells count="1">
    <mergeCell ref="B10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12"/>
  <sheetViews>
    <sheetView workbookViewId="0">
      <selection activeCell="N27" sqref="N27"/>
    </sheetView>
  </sheetViews>
  <sheetFormatPr baseColWidth="10" defaultRowHeight="12.75" x14ac:dyDescent="0.2"/>
  <cols>
    <col min="1" max="1" width="11.42578125" style="7"/>
    <col min="2" max="2" width="29.28515625" style="7" customWidth="1"/>
    <col min="3" max="16384" width="11.42578125" style="7"/>
  </cols>
  <sheetData>
    <row r="2" spans="2:14" ht="27.75" customHeight="1" x14ac:dyDescent="0.35">
      <c r="B2" s="216" t="s">
        <v>550</v>
      </c>
    </row>
    <row r="3" spans="2:14" ht="21" x14ac:dyDescent="0.35">
      <c r="N3" s="217" t="s">
        <v>552</v>
      </c>
    </row>
    <row r="5" spans="2:14" ht="13.5" thickBot="1" x14ac:dyDescent="0.25">
      <c r="B5" s="173" t="s">
        <v>498</v>
      </c>
    </row>
    <row r="6" spans="2:14" ht="14.25" thickTop="1" thickBot="1" x14ac:dyDescent="0.25">
      <c r="B6" s="63"/>
      <c r="C6" s="218" t="s">
        <v>553</v>
      </c>
      <c r="D6" s="219" t="s">
        <v>554</v>
      </c>
      <c r="E6" s="38"/>
      <c r="F6" s="38"/>
      <c r="G6" s="38"/>
    </row>
    <row r="7" spans="2:14" ht="13.5" thickTop="1" x14ac:dyDescent="0.2">
      <c r="B7" s="70" t="s">
        <v>54</v>
      </c>
      <c r="C7" s="220">
        <f>+C16+C27+C38+C49+C60+C71+C82+C93+C104</f>
        <v>1.582694940838</v>
      </c>
      <c r="D7" s="221">
        <f>+D16+D27+D38+D49+D60+D71+D82+D93+D104</f>
        <v>1.2518522660300002</v>
      </c>
      <c r="E7" s="220"/>
      <c r="F7" s="220"/>
      <c r="G7" s="220"/>
    </row>
    <row r="8" spans="2:14" x14ac:dyDescent="0.2">
      <c r="B8" s="70" t="s">
        <v>499</v>
      </c>
      <c r="C8" s="220">
        <f>+SUM(C17:C19)+SUM(C28:C30)+SUM(C39:C41)+SUM(C50:C52)+SUM(C61:C63)+SUM(C72:C74)+SUM(C83:C85)+SUM(C94:C96)+SUM(C105:C107)</f>
        <v>1.8097380923890001</v>
      </c>
      <c r="D8" s="221">
        <f>+SUM(D17:D19)+SUM(D28:D30)+SUM(D39:D41)+SUM(D50:D52)+SUM(D61:D63)+SUM(D72:D74)+SUM(D83:D85)+SUM(D94:D96)+SUM(D105:D107)</f>
        <v>1.4177069040000001</v>
      </c>
      <c r="E8" s="220"/>
      <c r="F8" s="220"/>
      <c r="G8" s="220"/>
    </row>
    <row r="9" spans="2:14" x14ac:dyDescent="0.2">
      <c r="B9" s="70" t="s">
        <v>58</v>
      </c>
      <c r="C9" s="220">
        <f>+C21+C32+C43+C54+C65+C76+C87+C98+C109</f>
        <v>9.3270228454000001E-2</v>
      </c>
      <c r="D9" s="221">
        <f>+D21+D32+D43+D54+D65+D76+D87+D98+D109</f>
        <v>0.108821</v>
      </c>
      <c r="E9" s="220"/>
      <c r="F9" s="220"/>
      <c r="G9" s="220"/>
    </row>
    <row r="10" spans="2:14" ht="25.5" x14ac:dyDescent="0.2">
      <c r="B10" s="59" t="s">
        <v>59</v>
      </c>
      <c r="C10" s="220">
        <f>+C22+C33+C44+C55+C66+C77+C88+C99+C110</f>
        <v>0.70812548108900009</v>
      </c>
      <c r="D10" s="221">
        <f>+D22+D33+D44+D55+D66+D77+D88+D99+D110</f>
        <v>0.13624200000000003</v>
      </c>
      <c r="E10" s="220"/>
      <c r="F10" s="220"/>
      <c r="G10" s="220"/>
    </row>
    <row r="11" spans="2:14" ht="13.5" thickBot="1" x14ac:dyDescent="0.25">
      <c r="B11" s="71" t="s">
        <v>60</v>
      </c>
      <c r="C11" s="222">
        <f>+SUM(C7:C10)</f>
        <v>4.1938287427700001</v>
      </c>
      <c r="D11" s="223">
        <f>+SUM(D7:D10)</f>
        <v>2.9146221700300003</v>
      </c>
      <c r="E11" s="224"/>
      <c r="F11" s="224"/>
      <c r="G11" s="224"/>
    </row>
    <row r="12" spans="2:14" ht="13.5" thickTop="1" x14ac:dyDescent="0.2"/>
    <row r="14" spans="2:14" ht="13.5" thickBot="1" x14ac:dyDescent="0.25">
      <c r="B14" s="225" t="s">
        <v>439</v>
      </c>
    </row>
    <row r="15" spans="2:14" ht="14.25" thickTop="1" thickBot="1" x14ac:dyDescent="0.25">
      <c r="B15" s="85"/>
      <c r="C15" s="218" t="s">
        <v>553</v>
      </c>
      <c r="D15" s="219" t="s">
        <v>554</v>
      </c>
      <c r="E15" s="38"/>
      <c r="F15" s="38"/>
      <c r="G15" s="38"/>
    </row>
    <row r="16" spans="2:14" ht="13.5" thickTop="1" x14ac:dyDescent="0.2">
      <c r="B16" s="70" t="s">
        <v>54</v>
      </c>
      <c r="C16" s="220">
        <v>1.9267251783000001E-2</v>
      </c>
      <c r="D16" s="221">
        <v>5.2378688999999999E-2</v>
      </c>
      <c r="E16" s="220"/>
      <c r="F16" s="220"/>
      <c r="G16" s="220"/>
    </row>
    <row r="17" spans="2:19" x14ac:dyDescent="0.2">
      <c r="B17" s="70" t="s">
        <v>55</v>
      </c>
      <c r="C17" s="220">
        <v>3.7079312963000002E-2</v>
      </c>
      <c r="D17" s="221">
        <v>0</v>
      </c>
      <c r="E17" s="220"/>
      <c r="F17" s="220"/>
      <c r="G17" s="220"/>
    </row>
    <row r="18" spans="2:19" x14ac:dyDescent="0.2">
      <c r="B18" s="70" t="s">
        <v>56</v>
      </c>
      <c r="C18" s="220">
        <v>8.525141667999999E-3</v>
      </c>
      <c r="D18" s="221">
        <v>3.2621311E-2</v>
      </c>
      <c r="E18" s="220"/>
      <c r="F18" s="220"/>
      <c r="G18" s="220"/>
    </row>
    <row r="19" spans="2:19" x14ac:dyDescent="0.2">
      <c r="B19" s="70" t="s">
        <v>57</v>
      </c>
      <c r="C19" s="220">
        <v>2.2103076979000002E-2</v>
      </c>
      <c r="D19" s="221">
        <v>0</v>
      </c>
      <c r="E19" s="220"/>
      <c r="F19" s="220"/>
      <c r="G19" s="220"/>
    </row>
    <row r="20" spans="2:19" x14ac:dyDescent="0.2">
      <c r="B20" s="70" t="s">
        <v>499</v>
      </c>
      <c r="C20" s="220">
        <f>+SUM(C17:C19)</f>
        <v>6.770753161000001E-2</v>
      </c>
      <c r="D20" s="221">
        <f>+SUM(D17:D19)</f>
        <v>3.2621311E-2</v>
      </c>
      <c r="E20" s="220"/>
      <c r="F20" s="220"/>
      <c r="G20" s="220"/>
    </row>
    <row r="21" spans="2:19" x14ac:dyDescent="0.2">
      <c r="B21" s="70" t="s">
        <v>58</v>
      </c>
      <c r="C21" s="220">
        <v>5.9555748659999999E-3</v>
      </c>
      <c r="D21" s="221">
        <v>0</v>
      </c>
      <c r="E21" s="220"/>
      <c r="F21" s="220"/>
      <c r="G21" s="220"/>
    </row>
    <row r="22" spans="2:19" x14ac:dyDescent="0.2">
      <c r="B22" s="70" t="s">
        <v>59</v>
      </c>
      <c r="C22" s="220">
        <v>1.6704597357000001E-2</v>
      </c>
      <c r="D22" s="221">
        <v>0</v>
      </c>
      <c r="E22" s="220"/>
      <c r="F22" s="220"/>
      <c r="G22" s="220"/>
    </row>
    <row r="23" spans="2:19" ht="13.5" thickBot="1" x14ac:dyDescent="0.25">
      <c r="B23" s="71" t="s">
        <v>60</v>
      </c>
      <c r="C23" s="222">
        <v>0.10963495561599999</v>
      </c>
      <c r="D23" s="223">
        <v>8.5000000000000006E-2</v>
      </c>
      <c r="E23" s="224"/>
      <c r="F23" s="224"/>
      <c r="G23" s="224"/>
    </row>
    <row r="24" spans="2:19" ht="16.5" thickTop="1" x14ac:dyDescent="0.2">
      <c r="I24" s="226" t="s">
        <v>551</v>
      </c>
      <c r="S24" s="226" t="s">
        <v>558</v>
      </c>
    </row>
    <row r="25" spans="2:19" ht="13.5" thickBot="1" x14ac:dyDescent="0.25">
      <c r="B25" s="225" t="s">
        <v>440</v>
      </c>
    </row>
    <row r="26" spans="2:19" ht="14.25" thickTop="1" thickBot="1" x14ac:dyDescent="0.25">
      <c r="B26" s="85"/>
      <c r="C26" s="218" t="s">
        <v>553</v>
      </c>
      <c r="D26" s="219" t="s">
        <v>554</v>
      </c>
      <c r="E26" s="38"/>
      <c r="F26" s="38"/>
      <c r="G26" s="38"/>
    </row>
    <row r="27" spans="2:19" ht="13.5" thickTop="1" x14ac:dyDescent="0.2">
      <c r="B27" s="70" t="s">
        <v>54</v>
      </c>
      <c r="C27" s="220">
        <v>7.330600000000001E-2</v>
      </c>
      <c r="D27" s="221">
        <v>9.2689999999999995E-2</v>
      </c>
      <c r="E27" s="220"/>
      <c r="F27" s="220"/>
      <c r="G27" s="220"/>
    </row>
    <row r="28" spans="2:19" x14ac:dyDescent="0.2">
      <c r="B28" s="70" t="s">
        <v>55</v>
      </c>
      <c r="C28" s="220">
        <v>2.7515999999999999E-2</v>
      </c>
      <c r="D28" s="221">
        <v>6.4203999999999997E-2</v>
      </c>
      <c r="E28" s="220"/>
      <c r="F28" s="220"/>
      <c r="G28" s="220"/>
    </row>
    <row r="29" spans="2:19" x14ac:dyDescent="0.2">
      <c r="B29" s="70" t="s">
        <v>56</v>
      </c>
      <c r="C29" s="220">
        <v>2.8704400000000001E-3</v>
      </c>
      <c r="D29" s="221">
        <v>2.4365000000000001E-2</v>
      </c>
      <c r="E29" s="220"/>
      <c r="F29" s="220"/>
      <c r="G29" s="220"/>
    </row>
    <row r="30" spans="2:19" x14ac:dyDescent="0.2">
      <c r="B30" s="70" t="s">
        <v>57</v>
      </c>
      <c r="C30" s="220">
        <v>4.0999999999999999E-4</v>
      </c>
      <c r="D30" s="221">
        <v>3.0000000000000001E-3</v>
      </c>
      <c r="E30" s="220"/>
      <c r="F30" s="220"/>
      <c r="G30" s="220"/>
    </row>
    <row r="31" spans="2:19" x14ac:dyDescent="0.2">
      <c r="B31" s="70" t="s">
        <v>499</v>
      </c>
      <c r="C31" s="220">
        <f>+SUM(C28:C30)</f>
        <v>3.0796440000000001E-2</v>
      </c>
      <c r="D31" s="221">
        <f>+SUM(D28:D30)</f>
        <v>9.1568999999999998E-2</v>
      </c>
      <c r="E31" s="220"/>
      <c r="F31" s="220"/>
      <c r="G31" s="220"/>
    </row>
    <row r="32" spans="2:19" x14ac:dyDescent="0.2">
      <c r="B32" s="70" t="s">
        <v>58</v>
      </c>
      <c r="C32" s="220">
        <v>3.4395000000000002E-2</v>
      </c>
      <c r="D32" s="221">
        <v>8.0254999999999993E-2</v>
      </c>
      <c r="E32" s="220"/>
      <c r="F32" s="220"/>
      <c r="G32" s="220"/>
    </row>
    <row r="33" spans="2:7" x14ac:dyDescent="0.2">
      <c r="B33" s="70" t="s">
        <v>59</v>
      </c>
      <c r="C33" s="220">
        <v>2.7900000000000001E-4</v>
      </c>
      <c r="D33" s="221">
        <v>1.3476999999999999E-2</v>
      </c>
      <c r="E33" s="220"/>
      <c r="F33" s="220"/>
      <c r="G33" s="220"/>
    </row>
    <row r="34" spans="2:7" ht="13.5" thickBot="1" x14ac:dyDescent="0.25">
      <c r="B34" s="71" t="s">
        <v>60</v>
      </c>
      <c r="C34" s="222">
        <v>0.13877644000000003</v>
      </c>
      <c r="D34" s="223">
        <v>0.27799099999999999</v>
      </c>
      <c r="E34" s="224"/>
      <c r="F34" s="224"/>
      <c r="G34" s="224"/>
    </row>
    <row r="35" spans="2:7" ht="13.5" thickTop="1" x14ac:dyDescent="0.2"/>
    <row r="36" spans="2:7" ht="13.5" thickBot="1" x14ac:dyDescent="0.25">
      <c r="B36" s="225" t="s">
        <v>441</v>
      </c>
    </row>
    <row r="37" spans="2:7" ht="14.25" thickTop="1" thickBot="1" x14ac:dyDescent="0.25">
      <c r="B37" s="85"/>
      <c r="C37" s="218" t="s">
        <v>553</v>
      </c>
      <c r="D37" s="219" t="s">
        <v>554</v>
      </c>
      <c r="E37" s="38"/>
      <c r="F37" s="38"/>
      <c r="G37" s="38"/>
    </row>
    <row r="38" spans="2:7" ht="13.5" thickTop="1" x14ac:dyDescent="0.2">
      <c r="B38" s="70" t="s">
        <v>54</v>
      </c>
      <c r="C38" s="220">
        <v>9.7671301799999999E-2</v>
      </c>
      <c r="D38" s="221">
        <v>0</v>
      </c>
      <c r="E38" s="220"/>
      <c r="F38" s="220"/>
      <c r="G38" s="220"/>
    </row>
    <row r="39" spans="2:7" x14ac:dyDescent="0.2">
      <c r="B39" s="70" t="s">
        <v>55</v>
      </c>
      <c r="C39" s="220">
        <v>4.6131454999999995E-2</v>
      </c>
      <c r="D39" s="221">
        <v>5.9999999999999995E-4</v>
      </c>
      <c r="E39" s="220"/>
      <c r="F39" s="220"/>
      <c r="G39" s="220"/>
    </row>
    <row r="40" spans="2:7" x14ac:dyDescent="0.2">
      <c r="B40" s="70" t="s">
        <v>56</v>
      </c>
      <c r="C40" s="220">
        <v>3.3708929210000001E-3</v>
      </c>
      <c r="D40" s="221">
        <v>0</v>
      </c>
      <c r="E40" s="220"/>
      <c r="F40" s="220"/>
      <c r="G40" s="220"/>
    </row>
    <row r="41" spans="2:7" x14ac:dyDescent="0.2">
      <c r="B41" s="70" t="s">
        <v>57</v>
      </c>
      <c r="C41" s="220">
        <v>2.0854899999999999E-2</v>
      </c>
      <c r="D41" s="221">
        <v>0</v>
      </c>
      <c r="E41" s="220"/>
      <c r="F41" s="220"/>
      <c r="G41" s="220"/>
    </row>
    <row r="42" spans="2:7" x14ac:dyDescent="0.2">
      <c r="B42" s="70" t="s">
        <v>499</v>
      </c>
      <c r="C42" s="220">
        <f>+SUM(C39:C41)</f>
        <v>7.0357247920999996E-2</v>
      </c>
      <c r="D42" s="221">
        <f>+SUM(D39:D41)</f>
        <v>5.9999999999999995E-4</v>
      </c>
      <c r="E42" s="220"/>
      <c r="F42" s="220"/>
      <c r="G42" s="220"/>
    </row>
    <row r="43" spans="2:7" x14ac:dyDescent="0.2">
      <c r="B43" s="70" t="s">
        <v>58</v>
      </c>
      <c r="C43" s="220">
        <v>7.5428435900000007E-3</v>
      </c>
      <c r="D43" s="221">
        <v>0</v>
      </c>
      <c r="E43" s="220"/>
      <c r="F43" s="220"/>
      <c r="G43" s="220"/>
    </row>
    <row r="44" spans="2:7" x14ac:dyDescent="0.2">
      <c r="B44" s="70" t="s">
        <v>59</v>
      </c>
      <c r="C44" s="220">
        <v>1.7208312824999999E-2</v>
      </c>
      <c r="D44" s="221">
        <v>0</v>
      </c>
      <c r="E44" s="220"/>
      <c r="F44" s="220"/>
      <c r="G44" s="220"/>
    </row>
    <row r="45" spans="2:7" ht="13.5" thickBot="1" x14ac:dyDescent="0.25">
      <c r="B45" s="71" t="s">
        <v>60</v>
      </c>
      <c r="C45" s="222">
        <v>0.19277970613599998</v>
      </c>
      <c r="D45" s="223">
        <v>5.9999999999999995E-4</v>
      </c>
      <c r="E45" s="224"/>
      <c r="F45" s="224"/>
      <c r="G45" s="224"/>
    </row>
    <row r="46" spans="2:7" ht="13.5" thickTop="1" x14ac:dyDescent="0.2"/>
    <row r="47" spans="2:7" ht="13.5" thickBot="1" x14ac:dyDescent="0.25">
      <c r="B47" s="225" t="s">
        <v>448</v>
      </c>
    </row>
    <row r="48" spans="2:7" ht="14.25" thickTop="1" thickBot="1" x14ac:dyDescent="0.25">
      <c r="B48" s="85"/>
      <c r="C48" s="218" t="s">
        <v>553</v>
      </c>
      <c r="D48" s="219" t="s">
        <v>554</v>
      </c>
      <c r="E48" s="38"/>
      <c r="F48" s="38"/>
      <c r="G48" s="38"/>
    </row>
    <row r="49" spans="2:8" ht="13.5" thickTop="1" x14ac:dyDescent="0.2">
      <c r="B49" s="70" t="s">
        <v>54</v>
      </c>
      <c r="C49" s="220">
        <v>0.87432699999999997</v>
      </c>
      <c r="D49" s="221">
        <v>0.88109999999999999</v>
      </c>
      <c r="E49" s="220"/>
      <c r="F49" s="220"/>
      <c r="G49" s="220"/>
    </row>
    <row r="50" spans="2:8" x14ac:dyDescent="0.2">
      <c r="B50" s="70" t="s">
        <v>55</v>
      </c>
      <c r="C50" s="220">
        <v>0.29578100000000002</v>
      </c>
      <c r="D50" s="221">
        <v>0.30235000000000001</v>
      </c>
      <c r="E50" s="220"/>
      <c r="F50" s="220"/>
      <c r="G50" s="220"/>
    </row>
    <row r="51" spans="2:8" x14ac:dyDescent="0.2">
      <c r="B51" s="70" t="s">
        <v>56</v>
      </c>
      <c r="C51" s="220">
        <v>0.729271</v>
      </c>
      <c r="D51" s="221">
        <v>0.496035</v>
      </c>
      <c r="E51" s="220"/>
      <c r="F51" s="220"/>
      <c r="G51" s="220"/>
    </row>
    <row r="52" spans="2:8" x14ac:dyDescent="0.2">
      <c r="B52" s="70" t="s">
        <v>57</v>
      </c>
      <c r="C52" s="220">
        <v>0.15498400000000001</v>
      </c>
      <c r="D52" s="221">
        <v>0.33759499999999998</v>
      </c>
      <c r="E52" s="220"/>
      <c r="F52" s="220"/>
      <c r="G52" s="220"/>
    </row>
    <row r="53" spans="2:8" x14ac:dyDescent="0.2">
      <c r="B53" s="70" t="s">
        <v>499</v>
      </c>
      <c r="C53" s="220">
        <f>+SUM(C50:C52)</f>
        <v>1.1800360000000001</v>
      </c>
      <c r="D53" s="221">
        <f>+SUM(D50:D52)</f>
        <v>1.13598</v>
      </c>
      <c r="E53" s="220"/>
      <c r="F53" s="220"/>
      <c r="G53" s="220"/>
    </row>
    <row r="54" spans="2:8" x14ac:dyDescent="0.2">
      <c r="B54" s="70" t="s">
        <v>58</v>
      </c>
      <c r="C54" s="220">
        <v>0</v>
      </c>
      <c r="D54" s="221">
        <v>0</v>
      </c>
      <c r="E54" s="220"/>
      <c r="F54" s="220"/>
      <c r="G54" s="220"/>
    </row>
    <row r="55" spans="2:8" x14ac:dyDescent="0.2">
      <c r="B55" s="70" t="s">
        <v>59</v>
      </c>
      <c r="C55" s="220">
        <v>0.53221300000000005</v>
      </c>
      <c r="D55" s="221">
        <v>0.101039</v>
      </c>
      <c r="E55" s="220"/>
      <c r="F55" s="220"/>
      <c r="G55" s="220"/>
    </row>
    <row r="56" spans="2:8" ht="13.5" thickBot="1" x14ac:dyDescent="0.25">
      <c r="B56" s="71" t="s">
        <v>60</v>
      </c>
      <c r="C56" s="222">
        <v>2.586576</v>
      </c>
      <c r="D56" s="223">
        <v>2.1181190000000001</v>
      </c>
      <c r="E56" s="224"/>
      <c r="F56" s="224"/>
      <c r="G56" s="224"/>
    </row>
    <row r="57" spans="2:8" ht="13.5" thickTop="1" x14ac:dyDescent="0.2"/>
    <row r="58" spans="2:8" ht="13.5" thickBot="1" x14ac:dyDescent="0.25">
      <c r="B58" s="225" t="s">
        <v>450</v>
      </c>
    </row>
    <row r="59" spans="2:8" ht="14.25" thickTop="1" thickBot="1" x14ac:dyDescent="0.25">
      <c r="B59" s="85"/>
      <c r="C59" s="218" t="s">
        <v>553</v>
      </c>
      <c r="D59" s="219" t="s">
        <v>554</v>
      </c>
      <c r="E59" s="38"/>
      <c r="F59" s="38"/>
      <c r="G59" s="38"/>
      <c r="H59" s="209" t="s">
        <v>576</v>
      </c>
    </row>
    <row r="60" spans="2:8" ht="13.5" thickTop="1" x14ac:dyDescent="0.2">
      <c r="B60" s="70" t="s">
        <v>54</v>
      </c>
      <c r="C60" s="220">
        <v>0.162922861255</v>
      </c>
      <c r="D60" s="221">
        <v>2.6056289029999999E-2</v>
      </c>
      <c r="E60" s="220"/>
      <c r="F60" s="220"/>
      <c r="G60" s="220"/>
    </row>
    <row r="61" spans="2:8" x14ac:dyDescent="0.2">
      <c r="B61" s="70" t="s">
        <v>55</v>
      </c>
      <c r="C61" s="220">
        <v>2.7132700831999999E-2</v>
      </c>
      <c r="D61" s="221">
        <v>1.9E-3</v>
      </c>
      <c r="E61" s="220"/>
      <c r="F61" s="220"/>
      <c r="G61" s="220"/>
    </row>
    <row r="62" spans="2:8" x14ac:dyDescent="0.2">
      <c r="B62" s="70" t="s">
        <v>56</v>
      </c>
      <c r="C62" s="220">
        <v>5.0195858500000001E-3</v>
      </c>
      <c r="D62" s="221">
        <v>0</v>
      </c>
      <c r="E62" s="220"/>
      <c r="F62" s="220"/>
      <c r="G62" s="220"/>
    </row>
    <row r="63" spans="2:8" x14ac:dyDescent="0.2">
      <c r="B63" s="70" t="s">
        <v>57</v>
      </c>
      <c r="C63" s="220">
        <v>8.0918155959999998E-3</v>
      </c>
      <c r="D63" s="221">
        <v>0</v>
      </c>
      <c r="E63" s="220"/>
      <c r="F63" s="220"/>
      <c r="G63" s="220"/>
    </row>
    <row r="64" spans="2:8" x14ac:dyDescent="0.2">
      <c r="B64" s="70" t="s">
        <v>499</v>
      </c>
      <c r="C64" s="220">
        <f>+SUM(C61:C63)</f>
        <v>4.0244102278000002E-2</v>
      </c>
      <c r="D64" s="221">
        <f>+SUM(D61:D63)</f>
        <v>1.9E-3</v>
      </c>
      <c r="E64" s="220"/>
      <c r="F64" s="220"/>
      <c r="G64" s="220"/>
    </row>
    <row r="65" spans="2:7" x14ac:dyDescent="0.2">
      <c r="B65" s="70" t="s">
        <v>58</v>
      </c>
      <c r="C65" s="220">
        <v>1.1494345998E-2</v>
      </c>
      <c r="D65" s="221">
        <v>0</v>
      </c>
      <c r="E65" s="220"/>
      <c r="F65" s="220"/>
      <c r="G65" s="220"/>
    </row>
    <row r="66" spans="2:7" x14ac:dyDescent="0.2">
      <c r="B66" s="70" t="s">
        <v>59</v>
      </c>
      <c r="C66" s="220">
        <v>2.9261615907000001E-2</v>
      </c>
      <c r="D66" s="221">
        <v>3.0999999999999999E-3</v>
      </c>
      <c r="E66" s="220"/>
      <c r="F66" s="220"/>
      <c r="G66" s="220"/>
    </row>
    <row r="67" spans="2:7" ht="13.5" thickBot="1" x14ac:dyDescent="0.25">
      <c r="B67" s="71" t="s">
        <v>60</v>
      </c>
      <c r="C67" s="222">
        <v>0.24392292543800001</v>
      </c>
      <c r="D67" s="223">
        <v>2.6056289029999999E-2</v>
      </c>
      <c r="E67" s="224"/>
      <c r="F67" s="224"/>
      <c r="G67" s="224"/>
    </row>
    <row r="68" spans="2:7" ht="13.5" thickTop="1" x14ac:dyDescent="0.2"/>
    <row r="69" spans="2:7" ht="13.5" thickBot="1" x14ac:dyDescent="0.25">
      <c r="B69" s="225" t="s">
        <v>451</v>
      </c>
    </row>
    <row r="70" spans="2:7" ht="14.25" thickTop="1" thickBot="1" x14ac:dyDescent="0.25">
      <c r="B70" s="85"/>
      <c r="C70" s="218" t="s">
        <v>553</v>
      </c>
      <c r="D70" s="219" t="s">
        <v>554</v>
      </c>
      <c r="E70" s="38"/>
      <c r="F70" s="38"/>
      <c r="G70" s="38"/>
    </row>
    <row r="71" spans="2:7" ht="13.5" thickTop="1" x14ac:dyDescent="0.2">
      <c r="B71" s="70" t="s">
        <v>54</v>
      </c>
      <c r="C71" s="220">
        <v>3.3340000000000002E-2</v>
      </c>
      <c r="D71" s="221">
        <v>9.1000000000000004E-3</v>
      </c>
      <c r="E71" s="220"/>
      <c r="F71" s="220"/>
      <c r="G71" s="220"/>
    </row>
    <row r="72" spans="2:7" x14ac:dyDescent="0.2">
      <c r="B72" s="70" t="s">
        <v>55</v>
      </c>
      <c r="C72" s="220">
        <v>4.4653999999999999E-2</v>
      </c>
      <c r="D72" s="221">
        <v>0</v>
      </c>
      <c r="E72" s="220"/>
      <c r="F72" s="220"/>
      <c r="G72" s="220"/>
    </row>
    <row r="73" spans="2:7" x14ac:dyDescent="0.2">
      <c r="B73" s="70" t="s">
        <v>56</v>
      </c>
      <c r="C73" s="220">
        <v>7.3050000000000007E-3</v>
      </c>
      <c r="D73" s="221">
        <v>1.6999999999999999E-3</v>
      </c>
      <c r="E73" s="220"/>
      <c r="F73" s="220"/>
      <c r="G73" s="220"/>
    </row>
    <row r="74" spans="2:7" x14ac:dyDescent="0.2">
      <c r="B74" s="70" t="s">
        <v>57</v>
      </c>
      <c r="C74" s="220">
        <v>0</v>
      </c>
      <c r="D74" s="221">
        <v>0</v>
      </c>
      <c r="E74" s="220"/>
      <c r="F74" s="220"/>
      <c r="G74" s="220"/>
    </row>
    <row r="75" spans="2:7" x14ac:dyDescent="0.2">
      <c r="B75" s="70" t="s">
        <v>499</v>
      </c>
      <c r="C75" s="220">
        <f>+SUM(C72:C74)</f>
        <v>5.1958999999999998E-2</v>
      </c>
      <c r="D75" s="221">
        <f>+SUM(D72:D74)</f>
        <v>1.6999999999999999E-3</v>
      </c>
      <c r="E75" s="220"/>
      <c r="F75" s="220"/>
      <c r="G75" s="220"/>
    </row>
    <row r="76" spans="2:7" x14ac:dyDescent="0.2">
      <c r="B76" s="70" t="s">
        <v>58</v>
      </c>
      <c r="C76" s="220">
        <v>6.7200000000000003E-3</v>
      </c>
      <c r="D76" s="221">
        <v>2.7100000000000002E-3</v>
      </c>
      <c r="E76" s="220"/>
      <c r="F76" s="220"/>
      <c r="G76" s="220"/>
    </row>
    <row r="77" spans="2:7" x14ac:dyDescent="0.2">
      <c r="B77" s="70" t="s">
        <v>59</v>
      </c>
      <c r="C77" s="220">
        <v>0</v>
      </c>
      <c r="D77" s="221">
        <v>0</v>
      </c>
      <c r="E77" s="220"/>
      <c r="F77" s="220"/>
      <c r="G77" s="220"/>
    </row>
    <row r="78" spans="2:7" ht="13.5" thickBot="1" x14ac:dyDescent="0.25">
      <c r="B78" s="71" t="s">
        <v>60</v>
      </c>
      <c r="C78" s="222">
        <v>9.2019000000000004E-2</v>
      </c>
      <c r="D78" s="223">
        <v>1.3510000000000001E-2</v>
      </c>
      <c r="E78" s="224"/>
      <c r="F78" s="224"/>
      <c r="G78" s="224"/>
    </row>
    <row r="79" spans="2:7" ht="13.5" thickTop="1" x14ac:dyDescent="0.2"/>
    <row r="80" spans="2:7" ht="13.5" thickBot="1" x14ac:dyDescent="0.25">
      <c r="B80" s="225" t="s">
        <v>452</v>
      </c>
    </row>
    <row r="81" spans="2:7" ht="14.25" thickTop="1" thickBot="1" x14ac:dyDescent="0.25">
      <c r="B81" s="85"/>
      <c r="C81" s="218" t="s">
        <v>553</v>
      </c>
      <c r="D81" s="219" t="s">
        <v>554</v>
      </c>
      <c r="E81" s="38"/>
      <c r="F81" s="38"/>
      <c r="G81" s="38"/>
    </row>
    <row r="82" spans="2:7" ht="13.5" thickTop="1" x14ac:dyDescent="0.2">
      <c r="B82" s="70" t="s">
        <v>54</v>
      </c>
      <c r="C82" s="220">
        <v>9.7000000000000003E-3</v>
      </c>
      <c r="D82" s="221">
        <v>0</v>
      </c>
      <c r="E82" s="220"/>
      <c r="F82" s="220"/>
      <c r="G82" s="220"/>
    </row>
    <row r="83" spans="2:7" x14ac:dyDescent="0.2">
      <c r="B83" s="70" t="s">
        <v>55</v>
      </c>
      <c r="C83" s="220">
        <v>1.3848909999999999E-2</v>
      </c>
      <c r="D83" s="221">
        <v>0</v>
      </c>
      <c r="E83" s="220"/>
      <c r="F83" s="220"/>
      <c r="G83" s="220"/>
    </row>
    <row r="84" spans="2:7" x14ac:dyDescent="0.2">
      <c r="B84" s="70" t="s">
        <v>56</v>
      </c>
      <c r="C84" s="220">
        <v>1.4147017E-2</v>
      </c>
      <c r="D84" s="221">
        <v>0</v>
      </c>
      <c r="E84" s="220"/>
      <c r="F84" s="220"/>
      <c r="G84" s="220"/>
    </row>
    <row r="85" spans="2:7" x14ac:dyDescent="0.2">
      <c r="B85" s="70" t="s">
        <v>57</v>
      </c>
      <c r="C85" s="220">
        <v>8.0934394999999992E-2</v>
      </c>
      <c r="D85" s="221">
        <v>0</v>
      </c>
      <c r="E85" s="220"/>
      <c r="F85" s="220"/>
      <c r="G85" s="220"/>
    </row>
    <row r="86" spans="2:7" x14ac:dyDescent="0.2">
      <c r="B86" s="70" t="s">
        <v>499</v>
      </c>
      <c r="C86" s="220">
        <f>+SUM(C83:C85)</f>
        <v>0.108930322</v>
      </c>
      <c r="D86" s="221">
        <f>+SUM(D83:D85)</f>
        <v>0</v>
      </c>
      <c r="E86" s="220"/>
      <c r="F86" s="220"/>
      <c r="G86" s="220"/>
    </row>
    <row r="87" spans="2:7" x14ac:dyDescent="0.2">
      <c r="B87" s="70" t="s">
        <v>58</v>
      </c>
      <c r="C87" s="220">
        <v>0</v>
      </c>
      <c r="D87" s="221">
        <v>0</v>
      </c>
      <c r="E87" s="220"/>
      <c r="F87" s="220"/>
      <c r="G87" s="220"/>
    </row>
    <row r="88" spans="2:7" x14ac:dyDescent="0.2">
      <c r="B88" s="70" t="s">
        <v>59</v>
      </c>
      <c r="C88" s="220">
        <v>8.8343950000000001E-3</v>
      </c>
      <c r="D88" s="221">
        <v>0</v>
      </c>
      <c r="E88" s="220"/>
      <c r="F88" s="220"/>
      <c r="G88" s="220"/>
    </row>
    <row r="89" spans="2:7" ht="13.5" thickBot="1" x14ac:dyDescent="0.25">
      <c r="B89" s="71" t="s">
        <v>60</v>
      </c>
      <c r="C89" s="222">
        <v>0.12746471700000001</v>
      </c>
      <c r="D89" s="223">
        <v>0</v>
      </c>
      <c r="E89" s="224"/>
      <c r="F89" s="224"/>
      <c r="G89" s="224"/>
    </row>
    <row r="90" spans="2:7" ht="13.5" thickTop="1" x14ac:dyDescent="0.2"/>
    <row r="91" spans="2:7" ht="13.5" thickBot="1" x14ac:dyDescent="0.25">
      <c r="B91" s="225" t="s">
        <v>495</v>
      </c>
    </row>
    <row r="92" spans="2:7" ht="14.25" thickTop="1" thickBot="1" x14ac:dyDescent="0.25">
      <c r="B92" s="85"/>
      <c r="C92" s="218" t="s">
        <v>553</v>
      </c>
      <c r="D92" s="219" t="s">
        <v>554</v>
      </c>
      <c r="E92" s="38"/>
      <c r="F92" s="38"/>
      <c r="G92" s="38"/>
    </row>
    <row r="93" spans="2:7" ht="13.5" thickTop="1" x14ac:dyDescent="0.2">
      <c r="B93" s="70" t="s">
        <v>54</v>
      </c>
      <c r="C93" s="220">
        <v>0.19794752599999998</v>
      </c>
      <c r="D93" s="221">
        <v>4.6705288000000005E-2</v>
      </c>
      <c r="E93" s="220"/>
      <c r="F93" s="220"/>
      <c r="G93" s="220"/>
    </row>
    <row r="94" spans="2:7" x14ac:dyDescent="0.2">
      <c r="B94" s="70" t="s">
        <v>55</v>
      </c>
      <c r="C94" s="220">
        <v>9.7665840579999996E-2</v>
      </c>
      <c r="D94" s="221">
        <v>4.7738592999999996E-2</v>
      </c>
      <c r="E94" s="220"/>
      <c r="F94" s="220"/>
      <c r="G94" s="220"/>
    </row>
    <row r="95" spans="2:7" x14ac:dyDescent="0.2">
      <c r="B95" s="70" t="s">
        <v>56</v>
      </c>
      <c r="C95" s="220">
        <v>2.0272608000000001E-2</v>
      </c>
      <c r="D95" s="221">
        <v>0</v>
      </c>
      <c r="E95" s="220"/>
      <c r="F95" s="220"/>
      <c r="G95" s="220"/>
    </row>
    <row r="96" spans="2:7" x14ac:dyDescent="0.2">
      <c r="B96" s="70" t="s">
        <v>57</v>
      </c>
      <c r="C96" s="220">
        <v>0</v>
      </c>
      <c r="D96" s="221">
        <v>0</v>
      </c>
      <c r="E96" s="220"/>
      <c r="F96" s="220"/>
      <c r="G96" s="220"/>
    </row>
    <row r="97" spans="2:7" x14ac:dyDescent="0.2">
      <c r="B97" s="70" t="s">
        <v>499</v>
      </c>
      <c r="C97" s="220">
        <f>+SUM(C94:C96)</f>
        <v>0.11793844857999999</v>
      </c>
      <c r="D97" s="221">
        <f>+SUM(D94:D96)</f>
        <v>4.7738592999999996E-2</v>
      </c>
      <c r="E97" s="220"/>
      <c r="F97" s="220"/>
      <c r="G97" s="220"/>
    </row>
    <row r="98" spans="2:7" x14ac:dyDescent="0.2">
      <c r="B98" s="70" t="s">
        <v>58</v>
      </c>
      <c r="C98" s="220">
        <v>1.5646463999999999E-2</v>
      </c>
      <c r="D98" s="221">
        <v>0</v>
      </c>
      <c r="E98" s="220"/>
      <c r="F98" s="220"/>
      <c r="G98" s="220"/>
    </row>
    <row r="99" spans="2:7" x14ac:dyDescent="0.2">
      <c r="B99" s="70" t="s">
        <v>59</v>
      </c>
      <c r="C99" s="220">
        <v>1.964256E-2</v>
      </c>
      <c r="D99" s="221">
        <v>6.9999999999999999E-4</v>
      </c>
      <c r="E99" s="220"/>
      <c r="F99" s="220"/>
      <c r="G99" s="220"/>
    </row>
    <row r="100" spans="2:7" ht="13.5" thickBot="1" x14ac:dyDescent="0.25">
      <c r="B100" s="71" t="s">
        <v>60</v>
      </c>
      <c r="C100" s="222">
        <v>0.35117499858000006</v>
      </c>
      <c r="D100" s="223">
        <v>9.5143881E-2</v>
      </c>
      <c r="E100" s="224"/>
      <c r="F100" s="224"/>
      <c r="G100" s="224"/>
    </row>
    <row r="101" spans="2:7" ht="13.5" thickTop="1" x14ac:dyDescent="0.2"/>
    <row r="102" spans="2:7" ht="13.5" thickBot="1" x14ac:dyDescent="0.25">
      <c r="B102" s="225" t="s">
        <v>496</v>
      </c>
    </row>
    <row r="103" spans="2:7" ht="14.25" thickTop="1" thickBot="1" x14ac:dyDescent="0.25">
      <c r="B103" s="85"/>
      <c r="C103" s="218" t="s">
        <v>553</v>
      </c>
      <c r="D103" s="219" t="s">
        <v>554</v>
      </c>
      <c r="E103" s="38"/>
      <c r="F103" s="38"/>
      <c r="G103" s="38"/>
    </row>
    <row r="104" spans="2:7" ht="13.5" thickTop="1" x14ac:dyDescent="0.2">
      <c r="B104" s="70" t="s">
        <v>54</v>
      </c>
      <c r="C104" s="220">
        <v>0.114213</v>
      </c>
      <c r="D104" s="221">
        <v>0.14382200000000001</v>
      </c>
      <c r="E104" s="220"/>
      <c r="F104" s="220"/>
      <c r="G104" s="220"/>
    </row>
    <row r="105" spans="2:7" x14ac:dyDescent="0.2">
      <c r="B105" s="70" t="s">
        <v>55</v>
      </c>
      <c r="C105" s="220">
        <v>4.0644E-2</v>
      </c>
      <c r="D105" s="221">
        <v>1.6681000000000001E-2</v>
      </c>
      <c r="E105" s="220"/>
      <c r="F105" s="220"/>
      <c r="G105" s="220"/>
    </row>
    <row r="106" spans="2:7" x14ac:dyDescent="0.2">
      <c r="B106" s="70" t="s">
        <v>56</v>
      </c>
      <c r="C106" s="220">
        <v>0</v>
      </c>
      <c r="D106" s="221">
        <v>7.9201999999999995E-2</v>
      </c>
      <c r="E106" s="220"/>
      <c r="F106" s="220"/>
      <c r="G106" s="220"/>
    </row>
    <row r="107" spans="2:7" x14ac:dyDescent="0.2">
      <c r="B107" s="70" t="s">
        <v>57</v>
      </c>
      <c r="C107" s="220">
        <v>0.10112500000000001</v>
      </c>
      <c r="D107" s="221">
        <v>9.7149999999999997E-3</v>
      </c>
      <c r="E107" s="220"/>
      <c r="F107" s="220"/>
      <c r="G107" s="220"/>
    </row>
    <row r="108" spans="2:7" x14ac:dyDescent="0.2">
      <c r="B108" s="70" t="s">
        <v>499</v>
      </c>
      <c r="C108" s="220">
        <f>+SUM(C105:C107)</f>
        <v>0.14176900000000001</v>
      </c>
      <c r="D108" s="221">
        <f>+SUM(D105:D107)</f>
        <v>0.105598</v>
      </c>
      <c r="E108" s="220"/>
      <c r="F108" s="220"/>
      <c r="G108" s="220"/>
    </row>
    <row r="109" spans="2:7" x14ac:dyDescent="0.2">
      <c r="B109" s="70" t="s">
        <v>58</v>
      </c>
      <c r="C109" s="220">
        <v>1.1516E-2</v>
      </c>
      <c r="D109" s="221">
        <v>2.5856000000000001E-2</v>
      </c>
      <c r="E109" s="220"/>
      <c r="F109" s="220"/>
      <c r="G109" s="220"/>
    </row>
    <row r="110" spans="2:7" x14ac:dyDescent="0.2">
      <c r="B110" s="70" t="s">
        <v>59</v>
      </c>
      <c r="C110" s="220">
        <v>8.3982000000000001E-2</v>
      </c>
      <c r="D110" s="221">
        <v>1.7926000000000001E-2</v>
      </c>
      <c r="E110" s="220"/>
      <c r="F110" s="220"/>
      <c r="G110" s="220"/>
    </row>
    <row r="111" spans="2:7" ht="13.5" thickBot="1" x14ac:dyDescent="0.25">
      <c r="B111" s="71" t="s">
        <v>60</v>
      </c>
      <c r="C111" s="222">
        <v>0.35147999999999996</v>
      </c>
      <c r="D111" s="223">
        <v>0.29320200000000002</v>
      </c>
      <c r="E111" s="224"/>
      <c r="F111" s="224"/>
      <c r="G111" s="224"/>
    </row>
    <row r="112" spans="2:7" ht="13.5" thickTop="1" x14ac:dyDescent="0.2"/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28"/>
  <sheetViews>
    <sheetView workbookViewId="0">
      <selection activeCell="A2" sqref="A2:A4"/>
    </sheetView>
  </sheetViews>
  <sheetFormatPr baseColWidth="10" defaultRowHeight="12.75" x14ac:dyDescent="0.2"/>
  <cols>
    <col min="1" max="1" width="11.42578125" style="35"/>
    <col min="2" max="2" width="51.140625" style="35" customWidth="1"/>
    <col min="3" max="7" width="26.140625" style="16" customWidth="1"/>
    <col min="8" max="8" width="10.5703125" style="35" bestFit="1" customWidth="1"/>
    <col min="9" max="10" width="11.5703125" style="35" bestFit="1" customWidth="1"/>
    <col min="11" max="11" width="16.28515625" style="35" customWidth="1"/>
    <col min="12" max="16384" width="11.42578125" style="35"/>
  </cols>
  <sheetData>
    <row r="2" spans="1:11" x14ac:dyDescent="0.2">
      <c r="A2" s="75" t="s">
        <v>399</v>
      </c>
    </row>
    <row r="3" spans="1:11" x14ac:dyDescent="0.2">
      <c r="A3" s="75" t="s">
        <v>400</v>
      </c>
    </row>
    <row r="4" spans="1:11" x14ac:dyDescent="0.2">
      <c r="A4" s="75" t="s">
        <v>560</v>
      </c>
      <c r="B4" s="87"/>
    </row>
    <row r="5" spans="1:11" ht="13.5" thickBot="1" x14ac:dyDescent="0.25">
      <c r="A5" s="75"/>
      <c r="B5" s="87"/>
    </row>
    <row r="6" spans="1:11" s="95" customFormat="1" ht="27" thickTop="1" thickBot="1" x14ac:dyDescent="0.3">
      <c r="B6" s="44" t="s">
        <v>384</v>
      </c>
      <c r="C6" s="13" t="s">
        <v>401</v>
      </c>
      <c r="D6" s="13" t="s">
        <v>402</v>
      </c>
      <c r="E6" s="13" t="s">
        <v>403</v>
      </c>
      <c r="F6" s="13" t="s">
        <v>404</v>
      </c>
      <c r="G6" s="13" t="s">
        <v>4</v>
      </c>
      <c r="H6" s="13" t="s">
        <v>101</v>
      </c>
      <c r="I6" s="13" t="s">
        <v>10</v>
      </c>
      <c r="J6" s="13" t="s">
        <v>405</v>
      </c>
      <c r="K6" s="174" t="s">
        <v>503</v>
      </c>
    </row>
    <row r="7" spans="1:11" ht="13.5" thickTop="1" x14ac:dyDescent="0.2">
      <c r="B7" s="101" t="s">
        <v>406</v>
      </c>
      <c r="C7" s="67">
        <v>9.2499999999999995E-3</v>
      </c>
      <c r="D7" s="67">
        <v>1.5469E-2</v>
      </c>
      <c r="E7" s="67">
        <v>4.6550000000000001E-2</v>
      </c>
      <c r="F7" s="67">
        <v>2.4684000000000001E-2</v>
      </c>
      <c r="G7" s="67">
        <v>2.4600000000000002E-4</v>
      </c>
      <c r="H7" s="67">
        <v>0</v>
      </c>
      <c r="I7" s="67">
        <v>7.0000000000000001E-3</v>
      </c>
      <c r="J7" s="67">
        <v>6.5100000000000002E-3</v>
      </c>
      <c r="K7" s="120">
        <v>0.109709</v>
      </c>
    </row>
    <row r="8" spans="1:11" x14ac:dyDescent="0.2">
      <c r="B8" s="101" t="s">
        <v>407</v>
      </c>
      <c r="C8" s="67">
        <v>0</v>
      </c>
      <c r="D8" s="67">
        <v>0</v>
      </c>
      <c r="E8" s="67">
        <v>0</v>
      </c>
      <c r="F8" s="67">
        <v>6.7200000000000003E-3</v>
      </c>
      <c r="G8" s="67">
        <v>0</v>
      </c>
      <c r="H8" s="67">
        <v>0</v>
      </c>
      <c r="I8" s="67">
        <v>2E-3</v>
      </c>
      <c r="J8" s="67">
        <v>7.1000000000000002E-4</v>
      </c>
      <c r="K8" s="120">
        <v>9.4299999999999991E-3</v>
      </c>
    </row>
    <row r="9" spans="1:11" x14ac:dyDescent="0.2">
      <c r="B9" s="54" t="s">
        <v>408</v>
      </c>
      <c r="C9" s="67">
        <v>0</v>
      </c>
      <c r="D9" s="67">
        <v>0</v>
      </c>
      <c r="E9" s="67">
        <v>0</v>
      </c>
      <c r="F9" s="67">
        <v>3.8999999999999998E-3</v>
      </c>
      <c r="G9" s="67">
        <v>0</v>
      </c>
      <c r="H9" s="67">
        <v>0</v>
      </c>
      <c r="I9" s="67">
        <v>2E-3</v>
      </c>
      <c r="J9" s="67">
        <v>0</v>
      </c>
      <c r="K9" s="120">
        <v>5.8999999999999999E-3</v>
      </c>
    </row>
    <row r="10" spans="1:11" x14ac:dyDescent="0.2">
      <c r="B10" s="54" t="s">
        <v>409</v>
      </c>
      <c r="C10" s="67">
        <v>0</v>
      </c>
      <c r="D10" s="67">
        <v>0</v>
      </c>
      <c r="E10" s="67">
        <v>0</v>
      </c>
      <c r="F10" s="67">
        <v>7.2999999999999996E-4</v>
      </c>
      <c r="G10" s="67">
        <v>0</v>
      </c>
      <c r="H10" s="67">
        <v>0</v>
      </c>
      <c r="I10" s="67">
        <v>0</v>
      </c>
      <c r="J10" s="67">
        <v>6.0999999999999997E-4</v>
      </c>
      <c r="K10" s="120">
        <v>1.34E-3</v>
      </c>
    </row>
    <row r="11" spans="1:11" x14ac:dyDescent="0.2">
      <c r="B11" s="54" t="s">
        <v>410</v>
      </c>
      <c r="C11" s="67">
        <v>0</v>
      </c>
      <c r="D11" s="67">
        <v>0</v>
      </c>
      <c r="E11" s="67">
        <v>0</v>
      </c>
      <c r="F11" s="67">
        <v>7.2999999999999996E-4</v>
      </c>
      <c r="G11" s="67">
        <v>0</v>
      </c>
      <c r="H11" s="67">
        <v>0</v>
      </c>
      <c r="I11" s="67">
        <v>0</v>
      </c>
      <c r="J11" s="67">
        <v>0</v>
      </c>
      <c r="K11" s="120">
        <v>7.2999999999999996E-4</v>
      </c>
    </row>
    <row r="12" spans="1:11" ht="25.5" x14ac:dyDescent="0.2">
      <c r="B12" s="54" t="s">
        <v>411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120">
        <v>0</v>
      </c>
    </row>
    <row r="13" spans="1:11" x14ac:dyDescent="0.2">
      <c r="B13" s="54" t="s">
        <v>412</v>
      </c>
      <c r="C13" s="67">
        <v>0</v>
      </c>
      <c r="D13" s="67">
        <v>0</v>
      </c>
      <c r="E13" s="67">
        <v>0</v>
      </c>
      <c r="F13" s="67">
        <v>1.3600000000000001E-3</v>
      </c>
      <c r="G13" s="67">
        <v>0</v>
      </c>
      <c r="H13" s="67">
        <v>0</v>
      </c>
      <c r="I13" s="67">
        <v>0</v>
      </c>
      <c r="J13" s="67">
        <v>1E-4</v>
      </c>
      <c r="K13" s="120">
        <v>1.4599999999999999E-3</v>
      </c>
    </row>
    <row r="14" spans="1:11" x14ac:dyDescent="0.2">
      <c r="B14" s="101" t="s">
        <v>413</v>
      </c>
      <c r="C14" s="67">
        <v>0</v>
      </c>
      <c r="D14" s="67">
        <v>1.5469E-2</v>
      </c>
      <c r="E14" s="67">
        <v>6.1590000000000004E-3</v>
      </c>
      <c r="F14" s="67">
        <v>1.1712E-2</v>
      </c>
      <c r="G14" s="67">
        <v>0</v>
      </c>
      <c r="H14" s="67">
        <v>0</v>
      </c>
      <c r="I14" s="67">
        <v>5.0000000000000001E-3</v>
      </c>
      <c r="J14" s="67">
        <v>4.1000000000000003E-3</v>
      </c>
      <c r="K14" s="120">
        <v>4.2439999999999999E-2</v>
      </c>
    </row>
    <row r="15" spans="1:11" x14ac:dyDescent="0.2">
      <c r="B15" s="54" t="s">
        <v>414</v>
      </c>
      <c r="C15" s="67">
        <v>0</v>
      </c>
      <c r="D15" s="67">
        <v>1.5469E-2</v>
      </c>
      <c r="E15" s="67">
        <v>0</v>
      </c>
      <c r="F15" s="67">
        <v>5.0959999999999998E-3</v>
      </c>
      <c r="G15" s="67">
        <v>0</v>
      </c>
      <c r="H15" s="67">
        <v>0</v>
      </c>
      <c r="I15" s="67">
        <v>3.0000000000000001E-3</v>
      </c>
      <c r="J15" s="67">
        <v>4.1000000000000003E-3</v>
      </c>
      <c r="K15" s="120">
        <v>2.7664999999999999E-2</v>
      </c>
    </row>
    <row r="16" spans="1:11" x14ac:dyDescent="0.2">
      <c r="B16" s="54" t="s">
        <v>415</v>
      </c>
      <c r="C16" s="67">
        <v>0</v>
      </c>
      <c r="D16" s="67">
        <v>0</v>
      </c>
      <c r="E16" s="67">
        <v>0</v>
      </c>
      <c r="F16" s="67">
        <v>1.5089999999999999E-3</v>
      </c>
      <c r="G16" s="67">
        <v>0</v>
      </c>
      <c r="H16" s="67">
        <v>0</v>
      </c>
      <c r="I16" s="67">
        <v>0</v>
      </c>
      <c r="J16" s="67">
        <v>0</v>
      </c>
      <c r="K16" s="120">
        <v>1.5089999999999999E-3</v>
      </c>
    </row>
    <row r="17" spans="2:11" x14ac:dyDescent="0.2">
      <c r="B17" s="54" t="s">
        <v>416</v>
      </c>
      <c r="C17" s="67">
        <v>0</v>
      </c>
      <c r="D17" s="67">
        <v>0</v>
      </c>
      <c r="E17" s="67">
        <v>6.1590000000000004E-3</v>
      </c>
      <c r="F17" s="67">
        <v>3.5990000000000002E-3</v>
      </c>
      <c r="G17" s="67">
        <v>0</v>
      </c>
      <c r="H17" s="67">
        <v>0</v>
      </c>
      <c r="I17" s="67">
        <v>2E-3</v>
      </c>
      <c r="J17" s="67">
        <v>0</v>
      </c>
      <c r="K17" s="120">
        <v>1.1757999999999999E-2</v>
      </c>
    </row>
    <row r="18" spans="2:11" x14ac:dyDescent="0.2">
      <c r="B18" s="54" t="s">
        <v>417</v>
      </c>
      <c r="C18" s="67">
        <v>0</v>
      </c>
      <c r="D18" s="67">
        <v>0</v>
      </c>
      <c r="E18" s="67">
        <v>0</v>
      </c>
      <c r="F18" s="67">
        <v>1.5089999999999999E-3</v>
      </c>
      <c r="G18" s="67">
        <v>0</v>
      </c>
      <c r="H18" s="67">
        <v>0</v>
      </c>
      <c r="I18" s="67">
        <v>0</v>
      </c>
      <c r="J18" s="67">
        <v>0</v>
      </c>
      <c r="K18" s="120">
        <v>1.5089999999999999E-3</v>
      </c>
    </row>
    <row r="19" spans="2:11" x14ac:dyDescent="0.2">
      <c r="B19" s="101" t="s">
        <v>418</v>
      </c>
      <c r="C19" s="67">
        <v>9.2499999999999995E-3</v>
      </c>
      <c r="D19" s="67">
        <v>0</v>
      </c>
      <c r="E19" s="67">
        <v>3.4585999999999999E-2</v>
      </c>
      <c r="F19" s="67">
        <v>4.7520000000000001E-3</v>
      </c>
      <c r="G19" s="67">
        <v>2.4600000000000002E-4</v>
      </c>
      <c r="H19" s="67">
        <v>0</v>
      </c>
      <c r="I19" s="67">
        <v>0</v>
      </c>
      <c r="J19" s="67">
        <v>0</v>
      </c>
      <c r="K19" s="120">
        <v>4.8834000000000002E-2</v>
      </c>
    </row>
    <row r="20" spans="2:11" s="87" customFormat="1" x14ac:dyDescent="0.2">
      <c r="B20" s="54" t="s">
        <v>419</v>
      </c>
      <c r="C20" s="67">
        <v>5.5170000000000002E-3</v>
      </c>
      <c r="D20" s="67">
        <v>0</v>
      </c>
      <c r="E20" s="67">
        <v>3.4585999999999999E-2</v>
      </c>
      <c r="F20" s="67">
        <v>4.5510000000000004E-3</v>
      </c>
      <c r="G20" s="67">
        <v>0</v>
      </c>
      <c r="H20" s="67">
        <v>0</v>
      </c>
      <c r="I20" s="67">
        <v>0</v>
      </c>
      <c r="J20" s="67">
        <v>0</v>
      </c>
      <c r="K20" s="120">
        <v>4.4653999999999999E-2</v>
      </c>
    </row>
    <row r="21" spans="2:11" x14ac:dyDescent="0.2">
      <c r="B21" s="101" t="s">
        <v>420</v>
      </c>
      <c r="C21" s="67">
        <v>0</v>
      </c>
      <c r="D21" s="67">
        <v>0</v>
      </c>
      <c r="E21" s="67">
        <v>5.8050000000000003E-3</v>
      </c>
      <c r="F21" s="67">
        <v>1.5E-3</v>
      </c>
      <c r="G21" s="67">
        <v>0</v>
      </c>
      <c r="H21" s="67">
        <v>0</v>
      </c>
      <c r="I21" s="67">
        <v>0</v>
      </c>
      <c r="J21" s="67">
        <v>1.6999999999999999E-3</v>
      </c>
      <c r="K21" s="120">
        <v>9.0050000000000009E-3</v>
      </c>
    </row>
    <row r="22" spans="2:11" x14ac:dyDescent="0.2">
      <c r="B22" s="54" t="s">
        <v>421</v>
      </c>
      <c r="C22" s="67">
        <v>0</v>
      </c>
      <c r="D22" s="67">
        <v>0</v>
      </c>
      <c r="E22" s="67">
        <v>5.8050000000000003E-3</v>
      </c>
      <c r="F22" s="67">
        <v>1.5E-3</v>
      </c>
      <c r="G22" s="67">
        <v>0</v>
      </c>
      <c r="H22" s="67">
        <v>0</v>
      </c>
      <c r="I22" s="67">
        <v>0</v>
      </c>
      <c r="J22" s="67">
        <v>1.6999999999999999E-3</v>
      </c>
      <c r="K22" s="120">
        <v>9.0050000000000009E-3</v>
      </c>
    </row>
    <row r="23" spans="2:11" x14ac:dyDescent="0.2">
      <c r="B23" s="54" t="s">
        <v>422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120">
        <v>0</v>
      </c>
    </row>
    <row r="24" spans="2:11" x14ac:dyDescent="0.2">
      <c r="B24" s="54" t="s">
        <v>423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120">
        <v>0</v>
      </c>
    </row>
    <row r="25" spans="2:11" ht="13.5" thickBot="1" x14ac:dyDescent="0.25">
      <c r="B25" s="54" t="s">
        <v>424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120">
        <v>0</v>
      </c>
    </row>
    <row r="26" spans="2:11" ht="13.5" thickTop="1" x14ac:dyDescent="0.2">
      <c r="B26" s="142" t="s">
        <v>60</v>
      </c>
      <c r="C26" s="165"/>
      <c r="D26" s="165"/>
      <c r="E26" s="165"/>
      <c r="F26" s="165"/>
      <c r="G26" s="165"/>
      <c r="H26" s="165"/>
      <c r="I26" s="165"/>
      <c r="J26" s="165"/>
      <c r="K26" s="149">
        <v>0.10552999999999998</v>
      </c>
    </row>
    <row r="27" spans="2:11" s="38" customFormat="1" ht="13.5" thickBot="1" x14ac:dyDescent="0.25">
      <c r="B27" s="144" t="s">
        <v>84</v>
      </c>
      <c r="C27" s="122">
        <v>0.33703699999999998</v>
      </c>
      <c r="D27" s="122">
        <v>1.5469E-2</v>
      </c>
      <c r="E27" s="122">
        <v>0.12539500000000001</v>
      </c>
      <c r="F27" s="122">
        <v>0.30220999999999998</v>
      </c>
      <c r="G27" s="122">
        <v>2.4600000000000002E-4</v>
      </c>
      <c r="H27" s="122">
        <v>9.9129999999999996E-2</v>
      </c>
      <c r="I27" s="122">
        <v>3.5000000000000003E-2</v>
      </c>
      <c r="J27" s="122">
        <v>0.100581</v>
      </c>
      <c r="K27" s="157">
        <v>1.0150680000000001</v>
      </c>
    </row>
    <row r="28" spans="2:11" ht="13.5" thickTop="1" x14ac:dyDescent="0.2">
      <c r="B28" s="171" t="s">
        <v>576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2"/>
  <sheetViews>
    <sheetView workbookViewId="0">
      <selection activeCell="C33" sqref="C33"/>
    </sheetView>
  </sheetViews>
  <sheetFormatPr baseColWidth="10" defaultRowHeight="12.75" x14ac:dyDescent="0.2"/>
  <cols>
    <col min="1" max="1" width="11.42578125" style="9"/>
    <col min="2" max="2" width="15.140625" style="9" customWidth="1"/>
    <col min="3" max="3" width="23.140625" style="9" customWidth="1"/>
    <col min="4" max="4" width="24.5703125" style="9" customWidth="1"/>
    <col min="5" max="16384" width="11.42578125" style="7"/>
  </cols>
  <sheetData>
    <row r="2" spans="1:4" ht="13.5" thickBot="1" x14ac:dyDescent="0.25"/>
    <row r="3" spans="1:4" s="227" customFormat="1" ht="43.5" customHeight="1" thickTop="1" thickBot="1" x14ac:dyDescent="0.25">
      <c r="A3" s="8"/>
      <c r="B3" s="131" t="s">
        <v>454</v>
      </c>
      <c r="C3" s="132" t="s">
        <v>559</v>
      </c>
      <c r="D3" s="133" t="s">
        <v>556</v>
      </c>
    </row>
    <row r="4" spans="1:4" ht="13.5" thickTop="1" x14ac:dyDescent="0.2">
      <c r="B4" s="228" t="s">
        <v>445</v>
      </c>
      <c r="C4" s="86">
        <v>14</v>
      </c>
      <c r="D4" s="229"/>
    </row>
    <row r="5" spans="1:4" x14ac:dyDescent="0.2">
      <c r="B5" s="228" t="s">
        <v>446</v>
      </c>
      <c r="C5" s="86">
        <v>25</v>
      </c>
      <c r="D5" s="229"/>
    </row>
    <row r="6" spans="1:4" x14ac:dyDescent="0.2">
      <c r="B6" s="228" t="s">
        <v>497</v>
      </c>
      <c r="C6" s="86">
        <v>33</v>
      </c>
      <c r="D6" s="229"/>
    </row>
    <row r="7" spans="1:4" x14ac:dyDescent="0.2">
      <c r="B7" s="228" t="s">
        <v>448</v>
      </c>
      <c r="C7" s="86"/>
      <c r="D7" s="229">
        <v>22</v>
      </c>
    </row>
    <row r="8" spans="1:4" x14ac:dyDescent="0.2">
      <c r="B8" s="228" t="s">
        <v>444</v>
      </c>
      <c r="C8" s="86">
        <v>15</v>
      </c>
      <c r="D8" s="229">
        <v>32</v>
      </c>
    </row>
    <row r="9" spans="1:4" x14ac:dyDescent="0.2">
      <c r="B9" s="228" t="s">
        <v>496</v>
      </c>
      <c r="C9" s="86">
        <v>11</v>
      </c>
      <c r="D9" s="229"/>
    </row>
    <row r="10" spans="1:4" x14ac:dyDescent="0.2">
      <c r="B10" s="228" t="s">
        <v>443</v>
      </c>
      <c r="C10" s="86">
        <v>8</v>
      </c>
      <c r="D10" s="229">
        <v>19</v>
      </c>
    </row>
    <row r="11" spans="1:4" x14ac:dyDescent="0.2">
      <c r="B11" s="228" t="s">
        <v>449</v>
      </c>
      <c r="C11" s="86"/>
      <c r="D11" s="229">
        <v>8</v>
      </c>
    </row>
    <row r="12" spans="1:4" x14ac:dyDescent="0.2">
      <c r="B12" s="228" t="s">
        <v>447</v>
      </c>
      <c r="C12" s="86">
        <v>23</v>
      </c>
      <c r="D12" s="229"/>
    </row>
    <row r="13" spans="1:4" x14ac:dyDescent="0.2">
      <c r="B13" s="228" t="s">
        <v>440</v>
      </c>
      <c r="C13" s="86">
        <v>9</v>
      </c>
      <c r="D13" s="229">
        <v>22</v>
      </c>
    </row>
    <row r="14" spans="1:4" x14ac:dyDescent="0.2">
      <c r="B14" s="228" t="s">
        <v>452</v>
      </c>
      <c r="C14" s="86">
        <v>8</v>
      </c>
      <c r="D14" s="229"/>
    </row>
    <row r="15" spans="1:4" x14ac:dyDescent="0.2">
      <c r="B15" s="228" t="s">
        <v>495</v>
      </c>
      <c r="C15" s="86">
        <v>9</v>
      </c>
      <c r="D15" s="229"/>
    </row>
    <row r="16" spans="1:4" x14ac:dyDescent="0.2">
      <c r="B16" s="228" t="s">
        <v>441</v>
      </c>
      <c r="C16" s="86">
        <v>6</v>
      </c>
      <c r="D16" s="229"/>
    </row>
    <row r="17" spans="2:4" x14ac:dyDescent="0.2">
      <c r="B17" s="228" t="s">
        <v>442</v>
      </c>
      <c r="C17" s="86">
        <v>12</v>
      </c>
      <c r="D17" s="229"/>
    </row>
    <row r="18" spans="2:4" x14ac:dyDescent="0.2">
      <c r="B18" s="228" t="s">
        <v>439</v>
      </c>
      <c r="C18" s="86">
        <v>16</v>
      </c>
      <c r="D18" s="229"/>
    </row>
    <row r="19" spans="2:4" x14ac:dyDescent="0.2">
      <c r="B19" s="228" t="s">
        <v>450</v>
      </c>
      <c r="C19" s="86"/>
      <c r="D19" s="229">
        <v>9</v>
      </c>
    </row>
    <row r="20" spans="2:4" ht="13.5" thickBot="1" x14ac:dyDescent="0.25">
      <c r="B20" s="228" t="s">
        <v>451</v>
      </c>
      <c r="C20" s="86">
        <v>14</v>
      </c>
      <c r="D20" s="229"/>
    </row>
    <row r="21" spans="2:4" ht="14.25" thickTop="1" thickBot="1" x14ac:dyDescent="0.25">
      <c r="B21" s="134" t="s">
        <v>82</v>
      </c>
      <c r="C21" s="135">
        <f>+SUM(C4:D7)+C8+C9+C10+D11+SUM(C12:C20)+D19</f>
        <v>242</v>
      </c>
      <c r="D21" s="136"/>
    </row>
    <row r="22" spans="2:4" ht="13.5" thickTop="1" x14ac:dyDescent="0.2">
      <c r="B22" s="209" t="s">
        <v>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3"/>
  <sheetViews>
    <sheetView workbookViewId="0"/>
  </sheetViews>
  <sheetFormatPr baseColWidth="10" defaultRowHeight="12.75" x14ac:dyDescent="0.2"/>
  <cols>
    <col min="1" max="1" width="11.42578125" style="35"/>
    <col min="2" max="2" width="41.85546875" style="16" customWidth="1"/>
    <col min="3" max="3" width="36.85546875" style="16" customWidth="1"/>
    <col min="4" max="4" width="19.140625" style="16" customWidth="1"/>
    <col min="5" max="8" width="26.140625" style="16" customWidth="1"/>
    <col min="9" max="9" width="34" style="35" customWidth="1"/>
    <col min="10" max="16384" width="11.42578125" style="35"/>
  </cols>
  <sheetData>
    <row r="2" spans="1:8" s="87" customFormat="1" x14ac:dyDescent="0.25">
      <c r="A2" s="75" t="s">
        <v>239</v>
      </c>
      <c r="B2" s="86"/>
      <c r="C2" s="86"/>
      <c r="D2" s="86"/>
      <c r="E2" s="86"/>
      <c r="F2" s="86"/>
      <c r="G2" s="86"/>
      <c r="H2" s="86"/>
    </row>
    <row r="3" spans="1:8" s="87" customFormat="1" x14ac:dyDescent="0.25">
      <c r="A3" s="75" t="s">
        <v>240</v>
      </c>
      <c r="B3" s="86"/>
      <c r="C3" s="86"/>
      <c r="D3" s="86"/>
      <c r="E3" s="86"/>
      <c r="F3" s="86"/>
      <c r="G3" s="86"/>
      <c r="H3" s="86"/>
    </row>
    <row r="4" spans="1:8" s="87" customFormat="1" x14ac:dyDescent="0.25">
      <c r="A4" s="75" t="s">
        <v>560</v>
      </c>
      <c r="B4" s="86"/>
      <c r="C4" s="86"/>
      <c r="D4" s="86"/>
      <c r="E4" s="86"/>
      <c r="F4" s="86"/>
      <c r="G4" s="86"/>
      <c r="H4" s="86"/>
    </row>
    <row r="5" spans="1:8" s="87" customFormat="1" ht="13.5" thickBot="1" x14ac:dyDescent="0.3">
      <c r="A5" s="88"/>
      <c r="B5" s="86"/>
      <c r="C5" s="86"/>
      <c r="D5" s="86"/>
      <c r="E5" s="86"/>
      <c r="F5" s="86"/>
      <c r="G5" s="86"/>
      <c r="H5" s="86"/>
    </row>
    <row r="6" spans="1:8" ht="14.25" thickTop="1" thickBot="1" x14ac:dyDescent="0.25">
      <c r="B6" s="94"/>
      <c r="C6" s="45" t="s">
        <v>139</v>
      </c>
      <c r="D6" s="130" t="s">
        <v>503</v>
      </c>
    </row>
    <row r="7" spans="1:8" ht="26.25" thickTop="1" x14ac:dyDescent="0.2">
      <c r="B7" s="236" t="s">
        <v>241</v>
      </c>
      <c r="C7" s="89" t="s">
        <v>242</v>
      </c>
      <c r="D7" s="91">
        <v>4.1790089999999998</v>
      </c>
      <c r="E7" s="90"/>
      <c r="F7" s="90"/>
      <c r="G7" s="90"/>
    </row>
    <row r="8" spans="1:8" x14ac:dyDescent="0.2">
      <c r="B8" s="236"/>
      <c r="C8" s="89" t="s">
        <v>243</v>
      </c>
      <c r="D8" s="91">
        <v>1.4964679999999999</v>
      </c>
      <c r="E8" s="90"/>
      <c r="F8" s="90"/>
      <c r="G8" s="90"/>
    </row>
    <row r="9" spans="1:8" x14ac:dyDescent="0.2">
      <c r="B9" s="236"/>
      <c r="C9" s="89" t="s">
        <v>244</v>
      </c>
      <c r="D9" s="91">
        <v>3.4079999999999999E-2</v>
      </c>
      <c r="E9" s="90"/>
      <c r="F9" s="90"/>
      <c r="G9" s="90"/>
    </row>
    <row r="10" spans="1:8" ht="25.5" x14ac:dyDescent="0.2">
      <c r="B10" s="236"/>
      <c r="C10" s="89" t="s">
        <v>245</v>
      </c>
      <c r="D10" s="91">
        <v>0.51232599999999995</v>
      </c>
      <c r="E10" s="90"/>
      <c r="F10" s="90"/>
      <c r="G10" s="90"/>
    </row>
    <row r="11" spans="1:8" x14ac:dyDescent="0.2">
      <c r="B11" s="236"/>
      <c r="C11" s="89" t="s">
        <v>246</v>
      </c>
      <c r="D11" s="91">
        <v>1.4178280000000001</v>
      </c>
      <c r="E11" s="90"/>
      <c r="F11" s="90"/>
      <c r="G11" s="90"/>
    </row>
    <row r="12" spans="1:8" x14ac:dyDescent="0.2">
      <c r="B12" s="236"/>
      <c r="C12" s="89" t="s">
        <v>247</v>
      </c>
      <c r="D12" s="91">
        <v>32.249867000000002</v>
      </c>
      <c r="E12" s="90"/>
      <c r="F12" s="90"/>
      <c r="G12" s="90"/>
    </row>
    <row r="13" spans="1:8" ht="25.5" x14ac:dyDescent="0.2">
      <c r="B13" s="237" t="s">
        <v>248</v>
      </c>
      <c r="C13" s="89" t="s">
        <v>249</v>
      </c>
      <c r="D13" s="91">
        <v>2.3317000000000001E-2</v>
      </c>
      <c r="E13" s="90"/>
      <c r="F13" s="90"/>
      <c r="G13" s="90"/>
    </row>
    <row r="14" spans="1:8" x14ac:dyDescent="0.2">
      <c r="B14" s="237"/>
      <c r="C14" s="89" t="s">
        <v>250</v>
      </c>
      <c r="D14" s="91">
        <v>3.4599999999999999E-2</v>
      </c>
      <c r="E14" s="90"/>
      <c r="F14" s="90"/>
      <c r="G14" s="90"/>
    </row>
    <row r="15" spans="1:8" ht="38.25" x14ac:dyDescent="0.2">
      <c r="B15" s="237"/>
      <c r="C15" s="89" t="s">
        <v>251</v>
      </c>
      <c r="D15" s="91">
        <v>4.4000000000000003E-3</v>
      </c>
      <c r="E15" s="90"/>
      <c r="F15" s="90"/>
      <c r="G15" s="90"/>
    </row>
    <row r="16" spans="1:8" x14ac:dyDescent="0.2">
      <c r="B16" s="237"/>
      <c r="C16" s="89" t="s">
        <v>252</v>
      </c>
      <c r="D16" s="91">
        <v>1.9396E-2</v>
      </c>
      <c r="E16" s="90"/>
      <c r="F16" s="90"/>
      <c r="G16" s="90"/>
    </row>
    <row r="17" spans="2:7" x14ac:dyDescent="0.2">
      <c r="B17" s="237"/>
      <c r="C17" s="89" t="s">
        <v>253</v>
      </c>
      <c r="D17" s="91">
        <v>9.9766999999999995E-2</v>
      </c>
      <c r="E17" s="90"/>
      <c r="F17" s="90"/>
      <c r="G17" s="90"/>
    </row>
    <row r="18" spans="2:7" ht="25.5" x14ac:dyDescent="0.2">
      <c r="B18" s="237" t="s">
        <v>254</v>
      </c>
      <c r="C18" s="89" t="s">
        <v>255</v>
      </c>
      <c r="D18" s="91">
        <v>0.161435</v>
      </c>
      <c r="E18" s="90"/>
      <c r="F18" s="90"/>
      <c r="G18" s="90"/>
    </row>
    <row r="19" spans="2:7" ht="25.5" x14ac:dyDescent="0.2">
      <c r="B19" s="237"/>
      <c r="C19" s="89" t="s">
        <v>256</v>
      </c>
      <c r="D19" s="91">
        <v>0.202379</v>
      </c>
      <c r="E19" s="90"/>
      <c r="F19" s="90"/>
      <c r="G19" s="90"/>
    </row>
    <row r="20" spans="2:7" ht="13.5" thickBot="1" x14ac:dyDescent="0.25">
      <c r="B20" s="238"/>
      <c r="C20" s="92" t="s">
        <v>257</v>
      </c>
      <c r="D20" s="93">
        <v>3.0898999999999999E-2</v>
      </c>
      <c r="E20" s="90"/>
      <c r="F20" s="90"/>
      <c r="G20" s="90"/>
    </row>
    <row r="21" spans="2:7" ht="13.5" thickTop="1" x14ac:dyDescent="0.2">
      <c r="B21" s="142" t="s">
        <v>60</v>
      </c>
      <c r="C21" s="154"/>
      <c r="D21" s="140">
        <v>40.465771000000004</v>
      </c>
    </row>
    <row r="22" spans="2:7" ht="13.5" thickBot="1" x14ac:dyDescent="0.25">
      <c r="B22" s="144" t="s">
        <v>84</v>
      </c>
      <c r="C22" s="102"/>
      <c r="D22" s="155">
        <v>96.1</v>
      </c>
    </row>
    <row r="23" spans="2:7" ht="13.5" thickTop="1" x14ac:dyDescent="0.2">
      <c r="B23" s="171" t="s">
        <v>576</v>
      </c>
    </row>
  </sheetData>
  <mergeCells count="3">
    <mergeCell ref="B7:B12"/>
    <mergeCell ref="B13:B17"/>
    <mergeCell ref="B18:B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workbookViewId="0"/>
  </sheetViews>
  <sheetFormatPr baseColWidth="10" defaultRowHeight="12.75" x14ac:dyDescent="0.2"/>
  <cols>
    <col min="1" max="1" width="11.42578125" style="35"/>
    <col min="2" max="2" width="33.5703125" style="35" customWidth="1"/>
    <col min="3" max="3" width="38.140625" style="16" customWidth="1"/>
    <col min="4" max="11" width="26.140625" style="16" customWidth="1"/>
    <col min="12" max="12" width="34" style="35" customWidth="1"/>
    <col min="13" max="16384" width="11.42578125" style="35"/>
  </cols>
  <sheetData>
    <row r="1" spans="1:4" x14ac:dyDescent="0.2">
      <c r="A1" s="75"/>
    </row>
    <row r="2" spans="1:4" x14ac:dyDescent="0.2">
      <c r="A2" s="75" t="s">
        <v>258</v>
      </c>
    </row>
    <row r="3" spans="1:4" x14ac:dyDescent="0.2">
      <c r="A3" s="75" t="s">
        <v>259</v>
      </c>
    </row>
    <row r="4" spans="1:4" x14ac:dyDescent="0.2">
      <c r="A4" s="75" t="s">
        <v>560</v>
      </c>
    </row>
    <row r="5" spans="1:4" ht="13.5" thickBot="1" x14ac:dyDescent="0.25"/>
    <row r="6" spans="1:4" ht="14.25" thickTop="1" thickBot="1" x14ac:dyDescent="0.25">
      <c r="B6" s="63" t="s">
        <v>260</v>
      </c>
      <c r="C6" s="64" t="s">
        <v>19</v>
      </c>
      <c r="D6" s="130" t="s">
        <v>503</v>
      </c>
    </row>
    <row r="7" spans="1:4" ht="13.5" thickTop="1" x14ac:dyDescent="0.2">
      <c r="B7" s="99" t="s">
        <v>261</v>
      </c>
      <c r="D7" s="100">
        <v>5.9893479999999997</v>
      </c>
    </row>
    <row r="8" spans="1:4" x14ac:dyDescent="0.2">
      <c r="B8" s="101" t="s">
        <v>262</v>
      </c>
      <c r="D8" s="100">
        <v>2.126455</v>
      </c>
    </row>
    <row r="9" spans="1:4" x14ac:dyDescent="0.2">
      <c r="B9" s="54" t="s">
        <v>160</v>
      </c>
      <c r="C9" s="16" t="s">
        <v>263</v>
      </c>
      <c r="D9" s="100">
        <v>2.001382</v>
      </c>
    </row>
    <row r="10" spans="1:4" x14ac:dyDescent="0.2">
      <c r="B10" s="101" t="s">
        <v>264</v>
      </c>
      <c r="D10" s="100">
        <v>3.1419890000000001</v>
      </c>
    </row>
    <row r="11" spans="1:4" x14ac:dyDescent="0.2">
      <c r="B11" s="239" t="s">
        <v>265</v>
      </c>
      <c r="C11" s="16" t="s">
        <v>188</v>
      </c>
      <c r="D11" s="100">
        <v>2.590462</v>
      </c>
    </row>
    <row r="12" spans="1:4" x14ac:dyDescent="0.2">
      <c r="B12" s="239"/>
      <c r="C12" s="16" t="s">
        <v>266</v>
      </c>
      <c r="D12" s="100">
        <v>0</v>
      </c>
    </row>
    <row r="13" spans="1:4" x14ac:dyDescent="0.2">
      <c r="B13" s="239"/>
      <c r="C13" s="16" t="s">
        <v>267</v>
      </c>
      <c r="D13" s="100">
        <v>0</v>
      </c>
    </row>
    <row r="14" spans="1:4" x14ac:dyDescent="0.2">
      <c r="B14" s="239" t="s">
        <v>268</v>
      </c>
      <c r="C14" s="16" t="s">
        <v>269</v>
      </c>
      <c r="D14" s="100">
        <v>0.57739499999999999</v>
      </c>
    </row>
    <row r="15" spans="1:4" x14ac:dyDescent="0.2">
      <c r="B15" s="239"/>
      <c r="C15" s="16" t="s">
        <v>270</v>
      </c>
      <c r="D15" s="100">
        <v>0</v>
      </c>
    </row>
    <row r="16" spans="1:4" x14ac:dyDescent="0.2">
      <c r="B16" s="239" t="s">
        <v>271</v>
      </c>
      <c r="C16" s="16" t="s">
        <v>272</v>
      </c>
      <c r="D16" s="100">
        <v>7.5392000000000001E-2</v>
      </c>
    </row>
    <row r="17" spans="2:4" x14ac:dyDescent="0.2">
      <c r="B17" s="239"/>
      <c r="C17" s="16" t="s">
        <v>273</v>
      </c>
      <c r="D17" s="100">
        <v>0</v>
      </c>
    </row>
    <row r="18" spans="2:4" x14ac:dyDescent="0.2">
      <c r="B18" s="239" t="s">
        <v>274</v>
      </c>
      <c r="C18" s="86" t="s">
        <v>275</v>
      </c>
      <c r="D18" s="100">
        <v>1.163716</v>
      </c>
    </row>
    <row r="19" spans="2:4" x14ac:dyDescent="0.2">
      <c r="B19" s="239"/>
      <c r="C19" s="86" t="s">
        <v>276</v>
      </c>
      <c r="D19" s="100"/>
    </row>
    <row r="20" spans="2:4" x14ac:dyDescent="0.2">
      <c r="B20" s="239"/>
      <c r="C20" s="86" t="s">
        <v>277</v>
      </c>
      <c r="D20" s="100"/>
    </row>
    <row r="21" spans="2:4" x14ac:dyDescent="0.2">
      <c r="B21" s="239"/>
      <c r="C21" s="86" t="s">
        <v>278</v>
      </c>
      <c r="D21" s="100"/>
    </row>
    <row r="22" spans="2:4" x14ac:dyDescent="0.2">
      <c r="B22" s="239" t="s">
        <v>279</v>
      </c>
      <c r="C22" s="16" t="s">
        <v>280</v>
      </c>
      <c r="D22" s="100">
        <v>0.60838400000000004</v>
      </c>
    </row>
    <row r="23" spans="2:4" x14ac:dyDescent="0.2">
      <c r="B23" s="239"/>
      <c r="C23" s="16" t="s">
        <v>281</v>
      </c>
      <c r="D23" s="100">
        <v>0</v>
      </c>
    </row>
    <row r="24" spans="2:4" x14ac:dyDescent="0.2">
      <c r="B24" s="239"/>
      <c r="C24" s="16" t="s">
        <v>282</v>
      </c>
      <c r="D24" s="100">
        <v>0</v>
      </c>
    </row>
    <row r="25" spans="2:4" x14ac:dyDescent="0.2">
      <c r="B25" s="239"/>
      <c r="C25" s="16" t="s">
        <v>283</v>
      </c>
      <c r="D25" s="100">
        <v>0</v>
      </c>
    </row>
    <row r="26" spans="2:4" x14ac:dyDescent="0.2">
      <c r="B26" s="101" t="s">
        <v>284</v>
      </c>
      <c r="D26" s="100">
        <v>5.9128910000000001</v>
      </c>
    </row>
    <row r="27" spans="2:4" x14ac:dyDescent="0.2">
      <c r="B27" s="239" t="s">
        <v>285</v>
      </c>
      <c r="C27" s="16" t="s">
        <v>286</v>
      </c>
      <c r="D27" s="100">
        <v>0.83270900000000003</v>
      </c>
    </row>
    <row r="28" spans="2:4" x14ac:dyDescent="0.2">
      <c r="B28" s="239"/>
      <c r="C28" s="16" t="s">
        <v>287</v>
      </c>
      <c r="D28" s="100">
        <v>0</v>
      </c>
    </row>
    <row r="29" spans="2:4" x14ac:dyDescent="0.2">
      <c r="B29" s="239"/>
      <c r="C29" s="16" t="s">
        <v>288</v>
      </c>
      <c r="D29" s="100">
        <v>0</v>
      </c>
    </row>
    <row r="30" spans="2:4" x14ac:dyDescent="0.2">
      <c r="B30" s="239"/>
      <c r="C30" s="16" t="s">
        <v>289</v>
      </c>
      <c r="D30" s="100">
        <v>0</v>
      </c>
    </row>
    <row r="31" spans="2:4" x14ac:dyDescent="0.2">
      <c r="B31" s="239" t="s">
        <v>290</v>
      </c>
      <c r="C31" s="16" t="s">
        <v>291</v>
      </c>
      <c r="D31" s="100">
        <v>2.699738</v>
      </c>
    </row>
    <row r="32" spans="2:4" x14ac:dyDescent="0.2">
      <c r="B32" s="239"/>
      <c r="C32" s="16" t="s">
        <v>292</v>
      </c>
      <c r="D32" s="100">
        <v>0</v>
      </c>
    </row>
    <row r="33" spans="2:4" x14ac:dyDescent="0.2">
      <c r="B33" s="239"/>
      <c r="C33" s="16" t="s">
        <v>293</v>
      </c>
      <c r="D33" s="100">
        <v>0</v>
      </c>
    </row>
    <row r="34" spans="2:4" x14ac:dyDescent="0.2">
      <c r="B34" s="239"/>
      <c r="C34" s="16" t="s">
        <v>294</v>
      </c>
      <c r="D34" s="100">
        <v>0</v>
      </c>
    </row>
    <row r="35" spans="2:4" ht="13.5" thickBot="1" x14ac:dyDescent="0.25">
      <c r="B35" s="239"/>
      <c r="C35" s="16" t="s">
        <v>295</v>
      </c>
      <c r="D35" s="100">
        <v>0</v>
      </c>
    </row>
    <row r="36" spans="2:4" ht="13.5" thickTop="1" x14ac:dyDescent="0.2">
      <c r="B36" s="142" t="s">
        <v>60</v>
      </c>
      <c r="C36" s="154"/>
      <c r="D36" s="140">
        <v>10.549178000000001</v>
      </c>
    </row>
    <row r="37" spans="2:4" ht="13.5" thickBot="1" x14ac:dyDescent="0.25">
      <c r="B37" s="144" t="s">
        <v>84</v>
      </c>
      <c r="C37" s="102"/>
      <c r="D37" s="156">
        <v>17.170683660000002</v>
      </c>
    </row>
    <row r="38" spans="2:4" ht="13.5" thickTop="1" x14ac:dyDescent="0.2">
      <c r="B38" s="171" t="s">
        <v>576</v>
      </c>
    </row>
  </sheetData>
  <mergeCells count="7">
    <mergeCell ref="B31:B35"/>
    <mergeCell ref="B18:B21"/>
    <mergeCell ref="B22:B25"/>
    <mergeCell ref="B27:B30"/>
    <mergeCell ref="B11:B13"/>
    <mergeCell ref="B14:B15"/>
    <mergeCell ref="B16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70"/>
  <sheetViews>
    <sheetView workbookViewId="0"/>
  </sheetViews>
  <sheetFormatPr baseColWidth="10" defaultRowHeight="12.75" x14ac:dyDescent="0.2"/>
  <cols>
    <col min="1" max="1" width="11.42578125" style="35"/>
    <col min="2" max="2" width="63.5703125" style="35" customWidth="1"/>
    <col min="3" max="4" width="22.7109375" style="98" customWidth="1"/>
    <col min="5" max="5" width="15.42578125" style="35" bestFit="1" customWidth="1"/>
    <col min="6" max="16384" width="11.42578125" style="35"/>
  </cols>
  <sheetData>
    <row r="2" spans="1:6" x14ac:dyDescent="0.2">
      <c r="A2" s="75" t="s">
        <v>571</v>
      </c>
    </row>
    <row r="3" spans="1:6" x14ac:dyDescent="0.2">
      <c r="A3" s="75" t="s">
        <v>570</v>
      </c>
    </row>
    <row r="4" spans="1:6" x14ac:dyDescent="0.2">
      <c r="A4" s="75" t="s">
        <v>560</v>
      </c>
    </row>
    <row r="5" spans="1:6" ht="13.5" thickBot="1" x14ac:dyDescent="0.25">
      <c r="A5" s="75"/>
    </row>
    <row r="6" spans="1:6" ht="14.25" thickTop="1" thickBot="1" x14ac:dyDescent="0.25">
      <c r="B6" s="72" t="s">
        <v>500</v>
      </c>
      <c r="C6" s="129" t="s">
        <v>501</v>
      </c>
      <c r="D6" s="129" t="s">
        <v>502</v>
      </c>
      <c r="E6" s="130" t="s">
        <v>503</v>
      </c>
    </row>
    <row r="7" spans="1:6" s="38" customFormat="1" ht="13.5" thickTop="1" x14ac:dyDescent="0.2">
      <c r="B7" s="68" t="s">
        <v>504</v>
      </c>
      <c r="C7" s="42">
        <v>1.527174</v>
      </c>
      <c r="D7" s="42">
        <v>1.480618</v>
      </c>
      <c r="E7" s="119">
        <v>3.0077919999999998</v>
      </c>
    </row>
    <row r="8" spans="1:6" x14ac:dyDescent="0.2">
      <c r="B8" s="70" t="s">
        <v>505</v>
      </c>
      <c r="C8" s="42">
        <v>0.31194100000000002</v>
      </c>
      <c r="D8" s="42">
        <v>1.7999999999999999E-2</v>
      </c>
      <c r="E8" s="119">
        <v>0.32994099999999998</v>
      </c>
    </row>
    <row r="9" spans="1:6" x14ac:dyDescent="0.2">
      <c r="B9" s="70" t="s">
        <v>506</v>
      </c>
      <c r="C9" s="42">
        <v>0.31194100000000002</v>
      </c>
      <c r="D9" s="42">
        <v>1.7999999999999999E-2</v>
      </c>
      <c r="E9" s="119">
        <v>0.32994099999999998</v>
      </c>
    </row>
    <row r="10" spans="1:6" x14ac:dyDescent="0.2">
      <c r="B10" s="70" t="s">
        <v>507</v>
      </c>
      <c r="C10" s="42">
        <v>0.65690800000000005</v>
      </c>
      <c r="D10" s="42">
        <v>0.438278</v>
      </c>
      <c r="E10" s="119">
        <v>1.095186</v>
      </c>
      <c r="F10" s="42"/>
    </row>
    <row r="11" spans="1:6" x14ac:dyDescent="0.2">
      <c r="B11" s="70" t="s">
        <v>508</v>
      </c>
      <c r="C11" s="42">
        <v>1.7077999999999999E-2</v>
      </c>
      <c r="D11" s="42">
        <v>0</v>
      </c>
      <c r="E11" s="119">
        <v>1.7077999999999999E-2</v>
      </c>
    </row>
    <row r="12" spans="1:6" x14ac:dyDescent="0.2">
      <c r="B12" s="70" t="s">
        <v>509</v>
      </c>
      <c r="C12" s="42">
        <v>0.63983000000000001</v>
      </c>
      <c r="D12" s="42">
        <v>0.438278</v>
      </c>
      <c r="E12" s="119">
        <v>1.0781080000000001</v>
      </c>
    </row>
    <row r="13" spans="1:6" x14ac:dyDescent="0.2">
      <c r="B13" s="70" t="s">
        <v>510</v>
      </c>
      <c r="C13" s="42">
        <v>0.55832499999999996</v>
      </c>
      <c r="D13" s="42">
        <v>1.02434</v>
      </c>
      <c r="E13" s="119">
        <v>1.582665</v>
      </c>
    </row>
    <row r="14" spans="1:6" x14ac:dyDescent="0.2">
      <c r="B14" s="70" t="s">
        <v>511</v>
      </c>
      <c r="C14" s="42">
        <v>0.23013500000000001</v>
      </c>
      <c r="D14" s="42">
        <v>0.72439299999999995</v>
      </c>
      <c r="E14" s="119">
        <v>0.95452800000000004</v>
      </c>
    </row>
    <row r="15" spans="1:6" x14ac:dyDescent="0.2">
      <c r="B15" s="70" t="s">
        <v>512</v>
      </c>
      <c r="C15" s="42">
        <v>0.18998499999999999</v>
      </c>
      <c r="D15" s="42">
        <v>0.26694699999999999</v>
      </c>
      <c r="E15" s="119">
        <v>0.456932</v>
      </c>
    </row>
    <row r="16" spans="1:6" x14ac:dyDescent="0.2">
      <c r="B16" s="70" t="s">
        <v>513</v>
      </c>
      <c r="C16" s="42">
        <v>7.4740000000000001E-2</v>
      </c>
      <c r="D16" s="42">
        <v>0.02</v>
      </c>
      <c r="E16" s="119">
        <v>9.4740000000000005E-2</v>
      </c>
    </row>
    <row r="17" spans="2:5" x14ac:dyDescent="0.2">
      <c r="B17" s="70" t="s">
        <v>514</v>
      </c>
      <c r="C17" s="42">
        <v>0.06</v>
      </c>
      <c r="D17" s="42">
        <v>0</v>
      </c>
      <c r="E17" s="119">
        <v>0.06</v>
      </c>
    </row>
    <row r="18" spans="2:5" x14ac:dyDescent="0.2">
      <c r="B18" s="70" t="s">
        <v>515</v>
      </c>
      <c r="C18" s="42">
        <v>3.4650000000000002E-3</v>
      </c>
      <c r="D18" s="42">
        <v>1.2999999999999999E-2</v>
      </c>
      <c r="E18" s="119">
        <v>1.6465E-2</v>
      </c>
    </row>
    <row r="19" spans="2:5" s="38" customFormat="1" x14ac:dyDescent="0.2">
      <c r="B19" s="68" t="s">
        <v>516</v>
      </c>
      <c r="C19" s="42">
        <v>0.86110799999999998</v>
      </c>
      <c r="D19" s="42">
        <v>0.58843800000000002</v>
      </c>
      <c r="E19" s="119">
        <v>1.449546</v>
      </c>
    </row>
    <row r="20" spans="2:5" x14ac:dyDescent="0.2">
      <c r="B20" s="70" t="s">
        <v>517</v>
      </c>
      <c r="C20" s="42">
        <v>9.5922999999999994E-2</v>
      </c>
      <c r="D20" s="42">
        <v>0</v>
      </c>
      <c r="E20" s="119">
        <v>9.5922999999999994E-2</v>
      </c>
    </row>
    <row r="21" spans="2:5" x14ac:dyDescent="0.2">
      <c r="B21" s="70" t="s">
        <v>518</v>
      </c>
      <c r="C21" s="42">
        <v>5.836E-3</v>
      </c>
      <c r="D21" s="42">
        <v>0</v>
      </c>
      <c r="E21" s="119">
        <v>5.836E-3</v>
      </c>
    </row>
    <row r="22" spans="2:5" x14ac:dyDescent="0.2">
      <c r="B22" s="70" t="s">
        <v>519</v>
      </c>
      <c r="C22" s="42">
        <v>1.6580000000000001E-2</v>
      </c>
      <c r="D22" s="42">
        <v>0</v>
      </c>
      <c r="E22" s="119">
        <v>1.6580000000000001E-2</v>
      </c>
    </row>
    <row r="23" spans="2:5" x14ac:dyDescent="0.2">
      <c r="B23" s="70" t="s">
        <v>520</v>
      </c>
      <c r="C23" s="42">
        <v>6.9411E-2</v>
      </c>
      <c r="D23" s="42">
        <v>0</v>
      </c>
      <c r="E23" s="119">
        <v>6.9411E-2</v>
      </c>
    </row>
    <row r="24" spans="2:5" x14ac:dyDescent="0.2">
      <c r="B24" s="70" t="s">
        <v>521</v>
      </c>
      <c r="C24" s="42">
        <v>4.0959999999999998E-3</v>
      </c>
      <c r="D24" s="42">
        <v>0</v>
      </c>
      <c r="E24" s="119">
        <v>4.0959999999999998E-3</v>
      </c>
    </row>
    <row r="25" spans="2:5" x14ac:dyDescent="0.2">
      <c r="B25" s="70" t="s">
        <v>522</v>
      </c>
      <c r="C25" s="42">
        <v>7.3931999999999998E-2</v>
      </c>
      <c r="D25" s="42">
        <v>0.28873799999999999</v>
      </c>
      <c r="E25" s="119">
        <v>0.36266999999999999</v>
      </c>
    </row>
    <row r="26" spans="2:5" ht="25.5" x14ac:dyDescent="0.2">
      <c r="B26" s="59" t="s">
        <v>523</v>
      </c>
      <c r="C26" s="42">
        <v>1E-3</v>
      </c>
      <c r="D26" s="42">
        <v>0</v>
      </c>
      <c r="E26" s="119">
        <v>1E-3</v>
      </c>
    </row>
    <row r="27" spans="2:5" x14ac:dyDescent="0.2">
      <c r="B27" s="70" t="s">
        <v>524</v>
      </c>
      <c r="C27" s="42">
        <v>7.2931999999999997E-2</v>
      </c>
      <c r="D27" s="42">
        <v>0.28873799999999999</v>
      </c>
      <c r="E27" s="119">
        <v>0.36166999999999999</v>
      </c>
    </row>
    <row r="28" spans="2:5" x14ac:dyDescent="0.2">
      <c r="B28" s="70" t="s">
        <v>525</v>
      </c>
      <c r="C28" s="42">
        <v>0.177978</v>
      </c>
      <c r="D28" s="42">
        <v>0.153</v>
      </c>
      <c r="E28" s="119">
        <v>0.33097799999999999</v>
      </c>
    </row>
    <row r="29" spans="2:5" x14ac:dyDescent="0.2">
      <c r="B29" s="70" t="s">
        <v>526</v>
      </c>
      <c r="C29" s="42">
        <v>0.14010500000000001</v>
      </c>
      <c r="D29" s="42">
        <v>0.153</v>
      </c>
      <c r="E29" s="119">
        <v>0.293105</v>
      </c>
    </row>
    <row r="30" spans="2:5" x14ac:dyDescent="0.2">
      <c r="B30" s="70" t="s">
        <v>527</v>
      </c>
      <c r="C30" s="42">
        <v>1.9359999999999999E-2</v>
      </c>
      <c r="D30" s="42">
        <v>0</v>
      </c>
      <c r="E30" s="119">
        <v>1.9359999999999999E-2</v>
      </c>
    </row>
    <row r="31" spans="2:5" x14ac:dyDescent="0.2">
      <c r="B31" s="70" t="s">
        <v>528</v>
      </c>
      <c r="C31" s="42">
        <v>1.8513000000000002E-2</v>
      </c>
      <c r="D31" s="42">
        <v>0</v>
      </c>
      <c r="E31" s="119">
        <v>1.8513000000000002E-2</v>
      </c>
    </row>
    <row r="32" spans="2:5" x14ac:dyDescent="0.2">
      <c r="B32" s="70" t="s">
        <v>529</v>
      </c>
      <c r="C32" s="42">
        <v>0.17080699999999999</v>
      </c>
      <c r="D32" s="42">
        <v>4.6699999999999998E-2</v>
      </c>
      <c r="E32" s="119">
        <v>0.21750700000000001</v>
      </c>
    </row>
    <row r="33" spans="2:5" x14ac:dyDescent="0.2">
      <c r="B33" s="70" t="s">
        <v>530</v>
      </c>
      <c r="C33" s="42">
        <v>1.089E-2</v>
      </c>
      <c r="D33" s="42">
        <v>0</v>
      </c>
      <c r="E33" s="119">
        <v>1.089E-2</v>
      </c>
    </row>
    <row r="34" spans="2:5" x14ac:dyDescent="0.2">
      <c r="B34" s="70" t="s">
        <v>531</v>
      </c>
      <c r="C34" s="42">
        <v>6.7815E-2</v>
      </c>
      <c r="D34" s="42">
        <v>4.36E-2</v>
      </c>
      <c r="E34" s="119">
        <v>0.111415</v>
      </c>
    </row>
    <row r="35" spans="2:5" x14ac:dyDescent="0.2">
      <c r="B35" s="70" t="s">
        <v>532</v>
      </c>
      <c r="C35" s="42">
        <v>6.8373000000000003E-2</v>
      </c>
      <c r="D35" s="42">
        <v>3.0999999999999999E-3</v>
      </c>
      <c r="E35" s="119">
        <v>7.1472999999999995E-2</v>
      </c>
    </row>
    <row r="36" spans="2:5" x14ac:dyDescent="0.2">
      <c r="B36" s="70" t="s">
        <v>533</v>
      </c>
      <c r="C36" s="42">
        <v>2.3729E-2</v>
      </c>
      <c r="D36" s="42">
        <v>0</v>
      </c>
      <c r="E36" s="119">
        <v>2.3729E-2</v>
      </c>
    </row>
    <row r="37" spans="2:5" x14ac:dyDescent="0.2">
      <c r="B37" s="70" t="s">
        <v>534</v>
      </c>
      <c r="C37" s="42">
        <v>0.34246799999999999</v>
      </c>
      <c r="D37" s="42">
        <v>0.1</v>
      </c>
      <c r="E37" s="119">
        <v>0.44246799999999997</v>
      </c>
    </row>
    <row r="38" spans="2:5" x14ac:dyDescent="0.2">
      <c r="B38" s="70" t="s">
        <v>535</v>
      </c>
      <c r="C38" s="42">
        <v>3.5049999999999999E-3</v>
      </c>
      <c r="D38" s="42">
        <v>0</v>
      </c>
      <c r="E38" s="119">
        <v>3.5049999999999999E-3</v>
      </c>
    </row>
    <row r="39" spans="2:5" x14ac:dyDescent="0.2">
      <c r="B39" s="70" t="s">
        <v>536</v>
      </c>
      <c r="C39" s="42">
        <v>0.131412</v>
      </c>
      <c r="D39" s="42">
        <v>0</v>
      </c>
      <c r="E39" s="119">
        <v>0.131412</v>
      </c>
    </row>
    <row r="40" spans="2:5" x14ac:dyDescent="0.2">
      <c r="B40" s="70" t="s">
        <v>537</v>
      </c>
      <c r="C40" s="42">
        <v>9.7498000000000001E-2</v>
      </c>
      <c r="D40" s="42">
        <v>0</v>
      </c>
      <c r="E40" s="119">
        <v>9.7498000000000001E-2</v>
      </c>
    </row>
    <row r="41" spans="2:5" x14ac:dyDescent="0.2">
      <c r="B41" s="70" t="s">
        <v>538</v>
      </c>
      <c r="C41" s="42">
        <v>0.110053</v>
      </c>
      <c r="D41" s="42">
        <v>0.1</v>
      </c>
      <c r="E41" s="119">
        <v>0.21005299999999999</v>
      </c>
    </row>
    <row r="42" spans="2:5" s="38" customFormat="1" x14ac:dyDescent="0.2">
      <c r="B42" s="68" t="s">
        <v>539</v>
      </c>
      <c r="C42" s="42">
        <v>0.86928799999999995</v>
      </c>
      <c r="D42" s="42">
        <v>5.0000000000000001E-3</v>
      </c>
      <c r="E42" s="119">
        <v>0.87428799999999995</v>
      </c>
    </row>
    <row r="43" spans="2:5" x14ac:dyDescent="0.2">
      <c r="B43" s="70" t="s">
        <v>540</v>
      </c>
      <c r="C43" s="42">
        <v>0.10407</v>
      </c>
      <c r="D43" s="42">
        <v>0</v>
      </c>
      <c r="E43" s="119">
        <v>0.10407</v>
      </c>
    </row>
    <row r="44" spans="2:5" ht="25.5" x14ac:dyDescent="0.2">
      <c r="B44" s="59" t="s">
        <v>541</v>
      </c>
      <c r="C44" s="42">
        <v>2.1533E-2</v>
      </c>
      <c r="D44" s="42">
        <v>0</v>
      </c>
      <c r="E44" s="119">
        <v>2.1533E-2</v>
      </c>
    </row>
    <row r="45" spans="2:5" x14ac:dyDescent="0.2">
      <c r="B45" s="70" t="s">
        <v>542</v>
      </c>
      <c r="C45" s="42">
        <v>4.9500000000000002E-2</v>
      </c>
      <c r="D45" s="42">
        <v>0</v>
      </c>
      <c r="E45" s="119">
        <v>4.9500000000000002E-2</v>
      </c>
    </row>
    <row r="46" spans="2:5" x14ac:dyDescent="0.2">
      <c r="B46" s="70" t="s">
        <v>543</v>
      </c>
      <c r="C46" s="42">
        <v>3.3036999999999997E-2</v>
      </c>
      <c r="D46" s="42">
        <v>0</v>
      </c>
      <c r="E46" s="119">
        <v>3.3036999999999997E-2</v>
      </c>
    </row>
    <row r="47" spans="2:5" x14ac:dyDescent="0.2">
      <c r="B47" s="70" t="s">
        <v>544</v>
      </c>
      <c r="C47" s="42">
        <v>0.70810899999999999</v>
      </c>
      <c r="D47" s="42">
        <v>0</v>
      </c>
      <c r="E47" s="119">
        <v>0.70810899999999999</v>
      </c>
    </row>
    <row r="48" spans="2:5" x14ac:dyDescent="0.2">
      <c r="B48" s="70" t="s">
        <v>545</v>
      </c>
      <c r="C48" s="42">
        <v>0.48521900000000001</v>
      </c>
      <c r="D48" s="42">
        <v>0</v>
      </c>
      <c r="E48" s="119">
        <v>0.48521900000000001</v>
      </c>
    </row>
    <row r="49" spans="2:5" x14ac:dyDescent="0.2">
      <c r="B49" s="70" t="s">
        <v>546</v>
      </c>
      <c r="C49" s="42">
        <v>0.22289</v>
      </c>
      <c r="D49" s="42">
        <v>0</v>
      </c>
      <c r="E49" s="119">
        <v>0.22289</v>
      </c>
    </row>
    <row r="50" spans="2:5" x14ac:dyDescent="0.2">
      <c r="B50" s="70" t="s">
        <v>547</v>
      </c>
      <c r="C50" s="42">
        <v>5.7109E-2</v>
      </c>
      <c r="D50" s="42">
        <v>5.0000000000000001E-3</v>
      </c>
      <c r="E50" s="119">
        <v>6.2108999999999998E-2</v>
      </c>
    </row>
    <row r="51" spans="2:5" x14ac:dyDescent="0.2">
      <c r="B51" s="70" t="s">
        <v>76</v>
      </c>
      <c r="C51" s="42">
        <v>2.0871000000000001E-2</v>
      </c>
      <c r="D51" s="42">
        <v>5.0000000000000001E-3</v>
      </c>
      <c r="E51" s="119">
        <v>2.5871000000000002E-2</v>
      </c>
    </row>
    <row r="52" spans="2:5" x14ac:dyDescent="0.2">
      <c r="B52" s="70" t="s">
        <v>548</v>
      </c>
      <c r="C52" s="42">
        <v>1.2082000000000001E-2</v>
      </c>
      <c r="D52" s="42">
        <v>0</v>
      </c>
      <c r="E52" s="119">
        <v>1.2082000000000001E-2</v>
      </c>
    </row>
    <row r="53" spans="2:5" x14ac:dyDescent="0.2">
      <c r="B53" s="70" t="s">
        <v>549</v>
      </c>
      <c r="C53" s="42">
        <v>2.4156E-2</v>
      </c>
      <c r="D53" s="42">
        <v>0</v>
      </c>
      <c r="E53" s="119">
        <v>2.4156E-2</v>
      </c>
    </row>
    <row r="54" spans="2:5" s="38" customFormat="1" ht="13.5" thickBot="1" x14ac:dyDescent="0.25">
      <c r="B54" s="68" t="s">
        <v>569</v>
      </c>
      <c r="C54" s="42">
        <v>0.21185999999999999</v>
      </c>
      <c r="D54" s="42">
        <v>0</v>
      </c>
      <c r="E54" s="119">
        <v>0.21185999999999999</v>
      </c>
    </row>
    <row r="55" spans="2:5" ht="13.5" thickTop="1" x14ac:dyDescent="0.2">
      <c r="B55" s="142" t="s">
        <v>60</v>
      </c>
      <c r="C55" s="170"/>
      <c r="D55" s="170"/>
      <c r="E55" s="164">
        <v>5.5434860000000006</v>
      </c>
    </row>
    <row r="56" spans="2:5" ht="13.5" thickBot="1" x14ac:dyDescent="0.25">
      <c r="B56" s="144" t="s">
        <v>84</v>
      </c>
      <c r="C56" s="43">
        <v>13.317427</v>
      </c>
      <c r="D56" s="43">
        <v>2.7856459999999998</v>
      </c>
      <c r="E56" s="169">
        <v>16.103072999999998</v>
      </c>
    </row>
    <row r="57" spans="2:5" ht="13.5" thickTop="1" x14ac:dyDescent="0.2">
      <c r="B57" s="171" t="s">
        <v>576</v>
      </c>
    </row>
    <row r="60" spans="2:5" x14ac:dyDescent="0.2">
      <c r="E60" s="128"/>
    </row>
    <row r="63" spans="2:5" x14ac:dyDescent="0.2">
      <c r="C63" s="97"/>
      <c r="D63" s="97"/>
    </row>
    <row r="64" spans="2:5" x14ac:dyDescent="0.2">
      <c r="C64" s="97"/>
      <c r="D64" s="97"/>
    </row>
    <row r="65" spans="3:4" x14ac:dyDescent="0.2">
      <c r="C65" s="97"/>
      <c r="D65" s="97"/>
    </row>
    <row r="66" spans="3:4" x14ac:dyDescent="0.2">
      <c r="C66" s="97"/>
      <c r="D66" s="97"/>
    </row>
    <row r="67" spans="3:4" x14ac:dyDescent="0.2">
      <c r="C67" s="97"/>
      <c r="D67" s="97"/>
    </row>
    <row r="68" spans="3:4" x14ac:dyDescent="0.2">
      <c r="C68" s="97"/>
      <c r="D68" s="97"/>
    </row>
    <row r="69" spans="3:4" x14ac:dyDescent="0.2">
      <c r="C69" s="104"/>
      <c r="D69" s="104"/>
    </row>
    <row r="70" spans="3:4" x14ac:dyDescent="0.2">
      <c r="C70" s="97"/>
      <c r="D70" s="97"/>
    </row>
  </sheetData>
  <pageMargins left="0.7" right="0.7" top="0.75" bottom="0.75" header="0.3" footer="0.3"/>
  <pageSetup paperSize="256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62"/>
  <sheetViews>
    <sheetView tabSelected="1" topLeftCell="A29" workbookViewId="0">
      <selection activeCell="H49" activeCellId="5" sqref="H7 H11 H20 H25 H35 H49"/>
    </sheetView>
  </sheetViews>
  <sheetFormatPr baseColWidth="10" defaultRowHeight="12.75" x14ac:dyDescent="0.2"/>
  <cols>
    <col min="1" max="1" width="11.42578125" style="35"/>
    <col min="2" max="2" width="16.28515625" style="35" customWidth="1"/>
    <col min="3" max="3" width="63.85546875" style="16" customWidth="1"/>
    <col min="4" max="4" width="14.5703125" style="16" bestFit="1" customWidth="1"/>
    <col min="5" max="5" width="11.42578125" style="16"/>
    <col min="6" max="7" width="11.42578125" style="35"/>
    <col min="8" max="8" width="12.5703125" style="35" customWidth="1"/>
    <col min="9" max="16384" width="11.42578125" style="35"/>
  </cols>
  <sheetData>
    <row r="2" spans="1:10" x14ac:dyDescent="0.2">
      <c r="A2" s="75" t="s">
        <v>185</v>
      </c>
      <c r="C2" s="35"/>
    </row>
    <row r="3" spans="1:10" x14ac:dyDescent="0.2">
      <c r="A3" s="75" t="s">
        <v>186</v>
      </c>
      <c r="C3" s="48"/>
    </row>
    <row r="4" spans="1:10" x14ac:dyDescent="0.2">
      <c r="A4" s="75" t="s">
        <v>560</v>
      </c>
      <c r="C4" s="48"/>
    </row>
    <row r="5" spans="1:10" ht="15.75" thickBot="1" x14ac:dyDescent="0.25">
      <c r="A5" s="74"/>
      <c r="C5" s="48"/>
    </row>
    <row r="6" spans="1:10" ht="14.25" thickTop="1" thickBot="1" x14ac:dyDescent="0.25">
      <c r="B6" s="85"/>
      <c r="C6" s="64"/>
      <c r="D6" s="64">
        <v>2016</v>
      </c>
      <c r="E6" s="64">
        <v>2017</v>
      </c>
      <c r="F6" s="64">
        <v>2018</v>
      </c>
      <c r="G6" s="64">
        <v>2019</v>
      </c>
      <c r="H6" s="174" t="s">
        <v>503</v>
      </c>
    </row>
    <row r="7" spans="1:10" ht="13.5" thickTop="1" x14ac:dyDescent="0.2">
      <c r="B7" s="68" t="s">
        <v>187</v>
      </c>
      <c r="C7" s="11" t="s">
        <v>188</v>
      </c>
      <c r="D7" s="82">
        <v>1.1999999999999999E-3</v>
      </c>
      <c r="E7" s="82">
        <v>1.2719999999999999E-3</v>
      </c>
      <c r="F7" s="82">
        <v>1.348E-3</v>
      </c>
      <c r="G7" s="82">
        <v>1.4289999999999999E-3</v>
      </c>
      <c r="H7" s="230">
        <v>5249</v>
      </c>
      <c r="J7" s="35">
        <v>1000000</v>
      </c>
    </row>
    <row r="8" spans="1:10" x14ac:dyDescent="0.2">
      <c r="B8" s="68" t="s">
        <v>19</v>
      </c>
      <c r="C8" s="11" t="s">
        <v>189</v>
      </c>
      <c r="D8" s="82">
        <v>1.1999999999999999E-3</v>
      </c>
      <c r="E8" s="82">
        <v>1.2719999999999999E-3</v>
      </c>
      <c r="F8" s="82">
        <v>1.348E-3</v>
      </c>
      <c r="G8" s="82">
        <v>1.4289999999999999E-3</v>
      </c>
      <c r="H8" s="230">
        <v>5250</v>
      </c>
    </row>
    <row r="9" spans="1:10" x14ac:dyDescent="0.2">
      <c r="B9" s="70" t="s">
        <v>65</v>
      </c>
      <c r="C9" s="16" t="s">
        <v>190</v>
      </c>
      <c r="D9" s="82">
        <v>2.9999999999999997E-4</v>
      </c>
      <c r="E9" s="82">
        <v>3.1799999999999998E-4</v>
      </c>
      <c r="F9" s="82">
        <v>3.3700000000000001E-4</v>
      </c>
      <c r="G9" s="82">
        <v>3.57E-4</v>
      </c>
      <c r="H9" s="230">
        <v>1312</v>
      </c>
    </row>
    <row r="10" spans="1:10" x14ac:dyDescent="0.2">
      <c r="B10" s="70" t="s">
        <v>65</v>
      </c>
      <c r="C10" s="16" t="s">
        <v>191</v>
      </c>
      <c r="D10" s="82">
        <v>8.9999999999999998E-4</v>
      </c>
      <c r="E10" s="82">
        <v>9.5399999999999999E-4</v>
      </c>
      <c r="F10" s="82">
        <v>1.011E-3</v>
      </c>
      <c r="G10" s="82">
        <v>1.072E-3</v>
      </c>
      <c r="H10" s="230">
        <v>3937.0000000000005</v>
      </c>
    </row>
    <row r="11" spans="1:10" x14ac:dyDescent="0.2">
      <c r="B11" s="68" t="s">
        <v>187</v>
      </c>
      <c r="C11" s="11" t="s">
        <v>192</v>
      </c>
      <c r="D11" s="82">
        <v>5.4300000000000001E-2</v>
      </c>
      <c r="E11" s="82">
        <v>0.82530000000000003</v>
      </c>
      <c r="F11" s="82">
        <v>2.7050000000000001E-2</v>
      </c>
      <c r="G11" s="82">
        <v>1.3100000000000001E-2</v>
      </c>
      <c r="H11" s="230">
        <v>919750</v>
      </c>
    </row>
    <row r="12" spans="1:10" x14ac:dyDescent="0.2">
      <c r="B12" s="68" t="s">
        <v>19</v>
      </c>
      <c r="C12" s="11" t="s">
        <v>193</v>
      </c>
      <c r="D12" s="82">
        <v>5.4300000000000001E-2</v>
      </c>
      <c r="E12" s="82">
        <v>0.82530000000000003</v>
      </c>
      <c r="F12" s="82">
        <v>2.7050000000000001E-2</v>
      </c>
      <c r="G12" s="82">
        <v>1.3100000000000001E-2</v>
      </c>
      <c r="H12" s="230">
        <v>919750</v>
      </c>
    </row>
    <row r="13" spans="1:10" x14ac:dyDescent="0.2">
      <c r="B13" s="70" t="s">
        <v>65</v>
      </c>
      <c r="C13" s="16" t="s">
        <v>194</v>
      </c>
      <c r="D13" s="82">
        <v>0.03</v>
      </c>
      <c r="E13" s="82">
        <v>0.05</v>
      </c>
      <c r="F13" s="82">
        <v>0.02</v>
      </c>
      <c r="G13" s="82">
        <v>0.01</v>
      </c>
      <c r="H13" s="230">
        <v>110000</v>
      </c>
    </row>
    <row r="14" spans="1:10" x14ac:dyDescent="0.2">
      <c r="B14" s="70" t="s">
        <v>65</v>
      </c>
      <c r="C14" s="16" t="s">
        <v>195</v>
      </c>
      <c r="D14" s="82">
        <v>2E-3</v>
      </c>
      <c r="E14" s="82">
        <v>0.01</v>
      </c>
      <c r="F14" s="82">
        <v>5.0000000000000001E-3</v>
      </c>
      <c r="G14" s="82">
        <v>2E-3</v>
      </c>
      <c r="H14" s="230">
        <v>19000</v>
      </c>
    </row>
    <row r="15" spans="1:10" x14ac:dyDescent="0.2">
      <c r="B15" s="70" t="s">
        <v>65</v>
      </c>
      <c r="C15" s="16" t="s">
        <v>196</v>
      </c>
      <c r="D15" s="82">
        <v>0</v>
      </c>
      <c r="E15" s="82">
        <v>6.0000000000000001E-3</v>
      </c>
      <c r="F15" s="82">
        <v>1E-3</v>
      </c>
      <c r="G15" s="82">
        <v>0</v>
      </c>
      <c r="H15" s="230">
        <v>7000</v>
      </c>
    </row>
    <row r="16" spans="1:10" ht="25.5" x14ac:dyDescent="0.2">
      <c r="B16" s="70" t="s">
        <v>65</v>
      </c>
      <c r="C16" s="81" t="s">
        <v>197</v>
      </c>
      <c r="D16" s="82">
        <v>1.4999999999999999E-4</v>
      </c>
      <c r="E16" s="82">
        <v>1.4999999999999999E-4</v>
      </c>
      <c r="F16" s="82">
        <v>1.4999999999999999E-4</v>
      </c>
      <c r="G16" s="82">
        <v>1.4999999999999999E-4</v>
      </c>
      <c r="H16" s="230">
        <v>600</v>
      </c>
    </row>
    <row r="17" spans="1:8" x14ac:dyDescent="0.2">
      <c r="B17" s="70" t="s">
        <v>65</v>
      </c>
      <c r="C17" s="81" t="s">
        <v>198</v>
      </c>
      <c r="D17" s="82">
        <v>1.4999999999999999E-4</v>
      </c>
      <c r="E17" s="82">
        <v>1.4999999999999999E-4</v>
      </c>
      <c r="F17" s="82">
        <v>1.4999999999999999E-4</v>
      </c>
      <c r="G17" s="82">
        <v>1.4999999999999999E-4</v>
      </c>
      <c r="H17" s="230">
        <v>600</v>
      </c>
    </row>
    <row r="18" spans="1:8" x14ac:dyDescent="0.2">
      <c r="B18" s="70" t="s">
        <v>65</v>
      </c>
      <c r="C18" s="81" t="s">
        <v>199</v>
      </c>
      <c r="D18" s="82">
        <v>0</v>
      </c>
      <c r="E18" s="82">
        <v>8.9999999999999993E-3</v>
      </c>
      <c r="F18" s="82">
        <v>2.9999999999999997E-4</v>
      </c>
      <c r="G18" s="82">
        <v>2.9999999999999997E-4</v>
      </c>
      <c r="H18" s="230">
        <v>9600</v>
      </c>
    </row>
    <row r="19" spans="1:8" x14ac:dyDescent="0.2">
      <c r="B19" s="70" t="s">
        <v>65</v>
      </c>
      <c r="C19" s="81" t="s">
        <v>200</v>
      </c>
      <c r="D19" s="82">
        <v>2.1999999999999999E-2</v>
      </c>
      <c r="E19" s="82">
        <v>0.75</v>
      </c>
      <c r="F19" s="82">
        <v>4.4999999999999999E-4</v>
      </c>
      <c r="G19" s="82">
        <v>5.0000000000000001E-4</v>
      </c>
      <c r="H19" s="230">
        <v>772950</v>
      </c>
    </row>
    <row r="20" spans="1:8" x14ac:dyDescent="0.2">
      <c r="B20" s="68" t="s">
        <v>187</v>
      </c>
      <c r="C20" s="11" t="s">
        <v>201</v>
      </c>
      <c r="D20" s="82">
        <v>9.4999999999999998E-3</v>
      </c>
      <c r="E20" s="82">
        <v>1.7999999999999999E-2</v>
      </c>
      <c r="F20" s="82">
        <v>1.0999999999999999E-2</v>
      </c>
      <c r="G20" s="82">
        <v>1.2200000000000001E-2</v>
      </c>
      <c r="H20" s="230">
        <v>50700</v>
      </c>
    </row>
    <row r="21" spans="1:8" x14ac:dyDescent="0.2">
      <c r="B21" s="68" t="s">
        <v>19</v>
      </c>
      <c r="C21" s="30" t="s">
        <v>202</v>
      </c>
      <c r="D21" s="82">
        <v>9.4999999999999998E-3</v>
      </c>
      <c r="E21" s="82">
        <v>1.7999999999999999E-2</v>
      </c>
      <c r="F21" s="82">
        <v>1.0999999999999999E-2</v>
      </c>
      <c r="G21" s="82">
        <v>1.2200000000000001E-2</v>
      </c>
      <c r="H21" s="230">
        <v>50700</v>
      </c>
    </row>
    <row r="22" spans="1:8" x14ac:dyDescent="0.2">
      <c r="B22" s="70" t="s">
        <v>65</v>
      </c>
      <c r="C22" s="81" t="s">
        <v>203</v>
      </c>
      <c r="D22" s="82">
        <v>7.0000000000000001E-3</v>
      </c>
      <c r="E22" s="82">
        <v>7.0000000000000001E-3</v>
      </c>
      <c r="F22" s="82">
        <v>7.0000000000000001E-3</v>
      </c>
      <c r="G22" s="82">
        <v>7.0000000000000001E-3</v>
      </c>
      <c r="H22" s="230">
        <v>28000</v>
      </c>
    </row>
    <row r="23" spans="1:8" x14ac:dyDescent="0.2">
      <c r="B23" s="70" t="s">
        <v>65</v>
      </c>
      <c r="C23" s="81" t="s">
        <v>204</v>
      </c>
      <c r="D23" s="82">
        <v>2.5000000000000001E-3</v>
      </c>
      <c r="E23" s="82">
        <v>1E-3</v>
      </c>
      <c r="F23" s="82">
        <v>2E-3</v>
      </c>
      <c r="G23" s="82">
        <v>5.0000000000000001E-3</v>
      </c>
      <c r="H23" s="230">
        <v>10500</v>
      </c>
    </row>
    <row r="24" spans="1:8" x14ac:dyDescent="0.2">
      <c r="B24" s="70" t="s">
        <v>65</v>
      </c>
      <c r="C24" s="16" t="s">
        <v>205</v>
      </c>
      <c r="D24" s="82">
        <v>0</v>
      </c>
      <c r="E24" s="82">
        <v>0.01</v>
      </c>
      <c r="F24" s="82">
        <v>2E-3</v>
      </c>
      <c r="G24" s="82">
        <v>2.0000000000000001E-4</v>
      </c>
      <c r="H24" s="230">
        <v>12200</v>
      </c>
    </row>
    <row r="25" spans="1:8" x14ac:dyDescent="0.2">
      <c r="B25" s="68" t="s">
        <v>187</v>
      </c>
      <c r="C25" s="11" t="s">
        <v>206</v>
      </c>
      <c r="D25" s="82">
        <v>1.125E-2</v>
      </c>
      <c r="E25" s="82">
        <v>2.5250000000000002E-2</v>
      </c>
      <c r="F25" s="82">
        <v>4.8250000000000001E-2</v>
      </c>
      <c r="G25" s="82">
        <v>2.8250000000000001E-2</v>
      </c>
      <c r="H25" s="230">
        <v>113000</v>
      </c>
    </row>
    <row r="26" spans="1:8" x14ac:dyDescent="0.2">
      <c r="A26" s="38"/>
      <c r="B26" s="68" t="s">
        <v>19</v>
      </c>
      <c r="C26" s="30" t="s">
        <v>573</v>
      </c>
      <c r="D26" s="82">
        <v>3.2499999999999999E-3</v>
      </c>
      <c r="E26" s="82">
        <v>3.2499999999999999E-3</v>
      </c>
      <c r="F26" s="82">
        <v>3.2499999999999999E-3</v>
      </c>
      <c r="G26" s="82">
        <v>3.2499999999999999E-3</v>
      </c>
      <c r="H26" s="230">
        <v>13000</v>
      </c>
    </row>
    <row r="27" spans="1:8" x14ac:dyDescent="0.2">
      <c r="B27" s="70" t="s">
        <v>65</v>
      </c>
      <c r="C27" s="16" t="s">
        <v>207</v>
      </c>
      <c r="D27" s="82">
        <v>3.5000000000000003E-2</v>
      </c>
      <c r="E27" s="82">
        <v>0.05</v>
      </c>
      <c r="F27" s="82">
        <v>0.05</v>
      </c>
      <c r="G27" s="82">
        <v>0.05</v>
      </c>
      <c r="H27" s="230">
        <v>185000</v>
      </c>
    </row>
    <row r="28" spans="1:8" x14ac:dyDescent="0.2">
      <c r="B28" s="68" t="s">
        <v>19</v>
      </c>
      <c r="C28" s="30" t="s">
        <v>98</v>
      </c>
      <c r="D28" s="82">
        <v>5.0000000000000001E-3</v>
      </c>
      <c r="E28" s="82">
        <v>7.4999999999999997E-3</v>
      </c>
      <c r="F28" s="82">
        <v>7.4999999999999997E-3</v>
      </c>
      <c r="G28" s="82">
        <v>7.4999999999999997E-3</v>
      </c>
      <c r="H28" s="230">
        <v>27500</v>
      </c>
    </row>
    <row r="29" spans="1:8" x14ac:dyDescent="0.2">
      <c r="B29" s="70" t="s">
        <v>65</v>
      </c>
      <c r="C29" s="16" t="s">
        <v>208</v>
      </c>
      <c r="D29" s="82">
        <v>3.5000000000000001E-3</v>
      </c>
      <c r="E29" s="82">
        <v>5.0000000000000001E-3</v>
      </c>
      <c r="F29" s="82">
        <v>5.0000000000000001E-3</v>
      </c>
      <c r="G29" s="82">
        <v>5.0000000000000001E-3</v>
      </c>
      <c r="H29" s="230">
        <v>18500</v>
      </c>
    </row>
    <row r="30" spans="1:8" x14ac:dyDescent="0.2">
      <c r="B30" s="70" t="s">
        <v>65</v>
      </c>
      <c r="C30" s="81" t="s">
        <v>209</v>
      </c>
      <c r="D30" s="82">
        <v>1.5E-3</v>
      </c>
      <c r="E30" s="82">
        <v>2.5000000000000001E-3</v>
      </c>
      <c r="F30" s="82">
        <v>2.5000000000000001E-3</v>
      </c>
      <c r="G30" s="82">
        <v>2.5000000000000001E-3</v>
      </c>
      <c r="H30" s="230">
        <v>9000</v>
      </c>
    </row>
    <row r="31" spans="1:8" x14ac:dyDescent="0.2">
      <c r="B31" s="68" t="s">
        <v>19</v>
      </c>
      <c r="C31" s="30" t="s">
        <v>210</v>
      </c>
      <c r="D31" s="82">
        <v>3.0000000000000001E-3</v>
      </c>
      <c r="E31" s="82">
        <v>1.4500000000000001E-2</v>
      </c>
      <c r="F31" s="82">
        <v>3.7499999999999999E-2</v>
      </c>
      <c r="G31" s="82">
        <v>1.7500000000000002E-2</v>
      </c>
      <c r="H31" s="230">
        <v>72500</v>
      </c>
    </row>
    <row r="32" spans="1:8" ht="31.5" customHeight="1" x14ac:dyDescent="0.2">
      <c r="B32" s="70" t="s">
        <v>65</v>
      </c>
      <c r="C32" s="16" t="s">
        <v>211</v>
      </c>
      <c r="D32" s="82">
        <v>3.0000000000000001E-3</v>
      </c>
      <c r="E32" s="82">
        <v>5.0000000000000001E-3</v>
      </c>
      <c r="F32" s="82">
        <v>8.0000000000000002E-3</v>
      </c>
      <c r="G32" s="82">
        <v>8.0000000000000002E-3</v>
      </c>
      <c r="H32" s="230">
        <v>24000</v>
      </c>
    </row>
    <row r="33" spans="2:8" ht="14.25" customHeight="1" x14ac:dyDescent="0.2">
      <c r="B33" s="70" t="s">
        <v>65</v>
      </c>
      <c r="C33" s="16" t="s">
        <v>212</v>
      </c>
      <c r="D33" s="82">
        <v>0</v>
      </c>
      <c r="E33" s="82">
        <v>4.4999999999999997E-3</v>
      </c>
      <c r="F33" s="82">
        <v>4.4999999999999997E-3</v>
      </c>
      <c r="G33" s="82">
        <v>4.4999999999999997E-3</v>
      </c>
      <c r="H33" s="230">
        <v>13500</v>
      </c>
    </row>
    <row r="34" spans="2:8" x14ac:dyDescent="0.2">
      <c r="B34" s="70" t="s">
        <v>65</v>
      </c>
      <c r="C34" s="16" t="s">
        <v>213</v>
      </c>
      <c r="D34" s="82">
        <v>0</v>
      </c>
      <c r="E34" s="82">
        <v>5.0000000000000001E-3</v>
      </c>
      <c r="F34" s="82">
        <v>2.5000000000000001E-2</v>
      </c>
      <c r="G34" s="82">
        <v>5.0000000000000001E-3</v>
      </c>
      <c r="H34" s="230">
        <v>35000</v>
      </c>
    </row>
    <row r="35" spans="2:8" x14ac:dyDescent="0.2">
      <c r="B35" s="68" t="s">
        <v>187</v>
      </c>
      <c r="C35" s="11" t="s">
        <v>214</v>
      </c>
      <c r="D35" s="82">
        <v>0.15709999999999999</v>
      </c>
      <c r="E35" s="82">
        <v>0.16825000000000001</v>
      </c>
      <c r="F35" s="82">
        <v>0.46775</v>
      </c>
      <c r="G35" s="82">
        <v>0.45724999999999999</v>
      </c>
      <c r="H35" s="230">
        <v>1250350</v>
      </c>
    </row>
    <row r="36" spans="2:8" x14ac:dyDescent="0.2">
      <c r="B36" s="68" t="s">
        <v>19</v>
      </c>
      <c r="C36" s="30" t="s">
        <v>215</v>
      </c>
      <c r="D36" s="82">
        <v>2.5100000000000001E-2</v>
      </c>
      <c r="E36" s="82">
        <v>3.6749999999999998E-2</v>
      </c>
      <c r="F36" s="82">
        <v>0.19175</v>
      </c>
      <c r="G36" s="82">
        <v>0.18675</v>
      </c>
      <c r="H36" s="230">
        <v>440350</v>
      </c>
    </row>
    <row r="37" spans="2:8" x14ac:dyDescent="0.2">
      <c r="B37" s="70" t="s">
        <v>65</v>
      </c>
      <c r="C37" s="16" t="s">
        <v>216</v>
      </c>
      <c r="D37" s="82">
        <v>1.1999999999999999E-3</v>
      </c>
      <c r="E37" s="82">
        <v>5.0000000000000001E-3</v>
      </c>
      <c r="F37" s="82">
        <v>0.01</v>
      </c>
      <c r="G37" s="82">
        <v>5.0000000000000001E-3</v>
      </c>
      <c r="H37" s="230">
        <v>21200</v>
      </c>
    </row>
    <row r="38" spans="2:8" x14ac:dyDescent="0.2">
      <c r="B38" s="70" t="s">
        <v>65</v>
      </c>
      <c r="C38" s="16" t="s">
        <v>217</v>
      </c>
      <c r="D38" s="82">
        <v>1.4999999999999999E-2</v>
      </c>
      <c r="E38" s="82">
        <v>1.4999999999999999E-2</v>
      </c>
      <c r="F38" s="82">
        <v>1.4999999999999999E-2</v>
      </c>
      <c r="G38" s="82">
        <v>1.4999999999999999E-2</v>
      </c>
      <c r="H38" s="230">
        <v>60000</v>
      </c>
    </row>
    <row r="39" spans="2:8" x14ac:dyDescent="0.2">
      <c r="B39" s="70" t="s">
        <v>65</v>
      </c>
      <c r="C39" s="16" t="s">
        <v>218</v>
      </c>
      <c r="D39" s="82">
        <v>1.4999999999999999E-4</v>
      </c>
      <c r="E39" s="82">
        <v>1.4999999999999999E-2</v>
      </c>
      <c r="F39" s="82">
        <v>1.4999999999999999E-2</v>
      </c>
      <c r="G39" s="82">
        <v>1.4999999999999999E-2</v>
      </c>
      <c r="H39" s="230">
        <v>45150</v>
      </c>
    </row>
    <row r="40" spans="2:8" x14ac:dyDescent="0.2">
      <c r="B40" s="70" t="s">
        <v>65</v>
      </c>
      <c r="C40" s="16" t="s">
        <v>219</v>
      </c>
      <c r="D40" s="82">
        <v>2.5000000000000001E-4</v>
      </c>
      <c r="E40" s="82">
        <v>2.5000000000000001E-4</v>
      </c>
      <c r="F40" s="82">
        <v>2.5000000000000001E-4</v>
      </c>
      <c r="G40" s="82">
        <v>2.5000000000000001E-4</v>
      </c>
      <c r="H40" s="230">
        <v>1000</v>
      </c>
    </row>
    <row r="41" spans="2:8" x14ac:dyDescent="0.2">
      <c r="B41" s="70" t="s">
        <v>65</v>
      </c>
      <c r="C41" s="16" t="s">
        <v>220</v>
      </c>
      <c r="D41" s="82">
        <v>8.0000000000000002E-3</v>
      </c>
      <c r="E41" s="82">
        <v>5.0000000000000001E-4</v>
      </c>
      <c r="F41" s="82">
        <v>5.0000000000000001E-4</v>
      </c>
      <c r="G41" s="82">
        <v>5.0000000000000001E-4</v>
      </c>
      <c r="H41" s="230">
        <v>9500</v>
      </c>
    </row>
    <row r="42" spans="2:8" x14ac:dyDescent="0.2">
      <c r="B42" s="70" t="s">
        <v>65</v>
      </c>
      <c r="C42" s="16" t="s">
        <v>221</v>
      </c>
      <c r="D42" s="82">
        <v>5.0000000000000001E-4</v>
      </c>
      <c r="E42" s="82">
        <v>1E-3</v>
      </c>
      <c r="F42" s="82">
        <v>1E-3</v>
      </c>
      <c r="G42" s="82">
        <v>1E-3</v>
      </c>
      <c r="H42" s="230">
        <v>3500</v>
      </c>
    </row>
    <row r="43" spans="2:8" x14ac:dyDescent="0.2">
      <c r="B43" s="68" t="s">
        <v>19</v>
      </c>
      <c r="C43" s="30" t="s">
        <v>222</v>
      </c>
      <c r="D43" s="82">
        <v>0</v>
      </c>
      <c r="E43" s="82">
        <v>0</v>
      </c>
      <c r="F43" s="82">
        <v>0.15</v>
      </c>
      <c r="G43" s="82">
        <v>0.15</v>
      </c>
      <c r="H43" s="230">
        <v>300000</v>
      </c>
    </row>
    <row r="44" spans="2:8" x14ac:dyDescent="0.2">
      <c r="B44" s="68" t="s">
        <v>19</v>
      </c>
      <c r="C44" s="30" t="s">
        <v>223</v>
      </c>
      <c r="D44" s="82">
        <v>1.2E-2</v>
      </c>
      <c r="E44" s="82">
        <v>6.0000000000000001E-3</v>
      </c>
      <c r="F44" s="82">
        <v>5.0000000000000001E-4</v>
      </c>
      <c r="G44" s="82">
        <v>5.0000000000000001E-4</v>
      </c>
      <c r="H44" s="230">
        <v>19000</v>
      </c>
    </row>
    <row r="45" spans="2:8" x14ac:dyDescent="0.2">
      <c r="B45" s="68" t="s">
        <v>19</v>
      </c>
      <c r="C45" s="30" t="s">
        <v>224</v>
      </c>
      <c r="D45" s="82">
        <v>5.0000000000000001E-4</v>
      </c>
      <c r="E45" s="82">
        <v>6.0000000000000001E-3</v>
      </c>
      <c r="F45" s="82">
        <v>6.0000000000000001E-3</v>
      </c>
      <c r="G45" s="82">
        <v>5.0000000000000001E-4</v>
      </c>
      <c r="H45" s="230">
        <v>13000</v>
      </c>
    </row>
    <row r="46" spans="2:8" x14ac:dyDescent="0.2">
      <c r="B46" s="68" t="s">
        <v>19</v>
      </c>
      <c r="C46" s="30" t="s">
        <v>225</v>
      </c>
      <c r="D46" s="82">
        <v>0.1125</v>
      </c>
      <c r="E46" s="82">
        <v>0.1125</v>
      </c>
      <c r="F46" s="82">
        <v>0.1125</v>
      </c>
      <c r="G46" s="82">
        <v>0.1125</v>
      </c>
      <c r="H46" s="230">
        <v>450000</v>
      </c>
    </row>
    <row r="47" spans="2:8" x14ac:dyDescent="0.2">
      <c r="B47" s="68" t="s">
        <v>19</v>
      </c>
      <c r="C47" s="30" t="s">
        <v>226</v>
      </c>
      <c r="D47" s="82">
        <v>6.0000000000000001E-3</v>
      </c>
      <c r="E47" s="82">
        <v>6.0000000000000001E-3</v>
      </c>
      <c r="F47" s="82">
        <v>6.0000000000000001E-3</v>
      </c>
      <c r="G47" s="82">
        <v>6.0000000000000001E-3</v>
      </c>
      <c r="H47" s="230">
        <v>24000</v>
      </c>
    </row>
    <row r="48" spans="2:8" x14ac:dyDescent="0.2">
      <c r="B48" s="68" t="s">
        <v>19</v>
      </c>
      <c r="C48" s="30" t="s">
        <v>227</v>
      </c>
      <c r="D48" s="82">
        <v>1E-3</v>
      </c>
      <c r="E48" s="82">
        <v>1E-3</v>
      </c>
      <c r="F48" s="82">
        <v>1E-3</v>
      </c>
      <c r="G48" s="82">
        <v>1E-3</v>
      </c>
      <c r="H48" s="230">
        <v>4000</v>
      </c>
    </row>
    <row r="49" spans="2:8" x14ac:dyDescent="0.2">
      <c r="B49" s="68" t="s">
        <v>187</v>
      </c>
      <c r="C49" s="11" t="s">
        <v>228</v>
      </c>
      <c r="D49" s="82">
        <v>1.8200000000000001E-2</v>
      </c>
      <c r="E49" s="82">
        <v>0.12139999999999999</v>
      </c>
      <c r="F49" s="82">
        <v>0.16969999999999999</v>
      </c>
      <c r="G49" s="82">
        <v>0.1182</v>
      </c>
      <c r="H49" s="230">
        <v>427500</v>
      </c>
    </row>
    <row r="50" spans="2:8" x14ac:dyDescent="0.2">
      <c r="B50" s="68" t="s">
        <v>19</v>
      </c>
      <c r="C50" s="30" t="s">
        <v>229</v>
      </c>
      <c r="D50" s="82">
        <v>1.17E-2</v>
      </c>
      <c r="E50" s="82">
        <v>0.1077</v>
      </c>
      <c r="F50" s="82">
        <v>0.1522</v>
      </c>
      <c r="G50" s="82">
        <v>0.1022</v>
      </c>
      <c r="H50" s="230">
        <v>373800</v>
      </c>
    </row>
    <row r="51" spans="2:8" x14ac:dyDescent="0.2">
      <c r="B51" s="70" t="s">
        <v>65</v>
      </c>
      <c r="C51" s="16" t="s">
        <v>230</v>
      </c>
      <c r="D51" s="82">
        <v>7.0000000000000001E-3</v>
      </c>
      <c r="E51" s="82">
        <v>0.1</v>
      </c>
      <c r="F51" s="82">
        <v>0.15</v>
      </c>
      <c r="G51" s="82">
        <v>0.1</v>
      </c>
      <c r="H51" s="230">
        <v>357000</v>
      </c>
    </row>
    <row r="52" spans="2:8" ht="25.5" x14ac:dyDescent="0.2">
      <c r="B52" s="70" t="s">
        <v>65</v>
      </c>
      <c r="C52" s="81" t="s">
        <v>231</v>
      </c>
      <c r="D52" s="82">
        <v>3.2499999999999999E-3</v>
      </c>
      <c r="E52" s="82">
        <v>1E-3</v>
      </c>
      <c r="F52" s="82">
        <v>1E-3</v>
      </c>
      <c r="G52" s="82">
        <v>1E-3</v>
      </c>
      <c r="H52" s="230">
        <v>6250</v>
      </c>
    </row>
    <row r="53" spans="2:8" x14ac:dyDescent="0.2">
      <c r="B53" s="70" t="s">
        <v>65</v>
      </c>
      <c r="C53" s="16" t="s">
        <v>232</v>
      </c>
      <c r="D53" s="82">
        <v>2.5000000000000001E-4</v>
      </c>
      <c r="E53" s="82">
        <v>5.4999999999999997E-3</v>
      </c>
      <c r="F53" s="82">
        <v>0</v>
      </c>
      <c r="G53" s="82">
        <v>0</v>
      </c>
      <c r="H53" s="230">
        <v>5750</v>
      </c>
    </row>
    <row r="54" spans="2:8" x14ac:dyDescent="0.2">
      <c r="B54" s="70" t="s">
        <v>65</v>
      </c>
      <c r="C54" s="16" t="s">
        <v>233</v>
      </c>
      <c r="D54" s="82">
        <v>1.1999999999999999E-3</v>
      </c>
      <c r="E54" s="82">
        <v>1.1999999999999999E-3</v>
      </c>
      <c r="F54" s="82">
        <v>1.1999999999999999E-3</v>
      </c>
      <c r="G54" s="82">
        <v>1.1999999999999999E-3</v>
      </c>
      <c r="H54" s="230">
        <v>4800</v>
      </c>
    </row>
    <row r="55" spans="2:8" x14ac:dyDescent="0.2">
      <c r="B55" s="68" t="s">
        <v>19</v>
      </c>
      <c r="C55" s="30" t="s">
        <v>234</v>
      </c>
      <c r="D55" s="82">
        <v>3.0000000000000001E-3</v>
      </c>
      <c r="E55" s="82">
        <v>4.0000000000000001E-3</v>
      </c>
      <c r="F55" s="82">
        <v>4.0000000000000001E-3</v>
      </c>
      <c r="G55" s="82">
        <v>8.9999999999999993E-3</v>
      </c>
      <c r="H55" s="230">
        <v>20000</v>
      </c>
    </row>
    <row r="56" spans="2:8" x14ac:dyDescent="0.2">
      <c r="B56" s="70" t="s">
        <v>65</v>
      </c>
      <c r="C56" s="16" t="s">
        <v>235</v>
      </c>
      <c r="D56" s="82">
        <v>0</v>
      </c>
      <c r="E56" s="82">
        <v>0</v>
      </c>
      <c r="F56" s="82">
        <v>0</v>
      </c>
      <c r="G56" s="82">
        <v>5.0000000000000001E-3</v>
      </c>
      <c r="H56" s="230">
        <v>5000</v>
      </c>
    </row>
    <row r="57" spans="2:8" x14ac:dyDescent="0.2">
      <c r="B57" s="70" t="s">
        <v>65</v>
      </c>
      <c r="C57" s="16" t="s">
        <v>236</v>
      </c>
      <c r="D57" s="82">
        <v>2.5000000000000001E-3</v>
      </c>
      <c r="E57" s="82">
        <v>2.5000000000000001E-3</v>
      </c>
      <c r="F57" s="82">
        <v>2.5000000000000001E-3</v>
      </c>
      <c r="G57" s="82">
        <v>2.5000000000000001E-3</v>
      </c>
      <c r="H57" s="230">
        <v>10000</v>
      </c>
    </row>
    <row r="58" spans="2:8" x14ac:dyDescent="0.2">
      <c r="B58" s="70" t="s">
        <v>65</v>
      </c>
      <c r="C58" s="16" t="s">
        <v>237</v>
      </c>
      <c r="D58" s="82">
        <v>5.0000000000000001E-4</v>
      </c>
      <c r="E58" s="82">
        <v>1.5E-3</v>
      </c>
      <c r="F58" s="82">
        <v>1.5E-3</v>
      </c>
      <c r="G58" s="82">
        <v>1.5E-3</v>
      </c>
      <c r="H58" s="230">
        <v>5000</v>
      </c>
    </row>
    <row r="59" spans="2:8" ht="13.5" thickBot="1" x14ac:dyDescent="0.25">
      <c r="B59" s="70" t="s">
        <v>65</v>
      </c>
      <c r="C59" s="16" t="s">
        <v>236</v>
      </c>
      <c r="D59" s="82">
        <v>4.4999999999999997E-3</v>
      </c>
      <c r="E59" s="82">
        <v>4.4999999999999997E-3</v>
      </c>
      <c r="F59" s="82">
        <v>4.4999999999999997E-3</v>
      </c>
      <c r="G59" s="82">
        <v>4.4999999999999997E-3</v>
      </c>
      <c r="H59" s="230">
        <v>18000</v>
      </c>
    </row>
    <row r="60" spans="2:8" ht="13.5" thickTop="1" x14ac:dyDescent="0.2">
      <c r="B60" s="83"/>
      <c r="C60" s="138" t="s">
        <v>60</v>
      </c>
      <c r="D60" s="153"/>
      <c r="E60" s="153"/>
      <c r="F60" s="153"/>
      <c r="G60" s="153"/>
      <c r="H60" s="231">
        <v>2732850</v>
      </c>
    </row>
    <row r="61" spans="2:8" ht="13.5" thickBot="1" x14ac:dyDescent="0.25">
      <c r="B61" s="71"/>
      <c r="C61" s="137" t="s">
        <v>84</v>
      </c>
      <c r="D61" s="84">
        <v>0.64604300000000003</v>
      </c>
      <c r="E61" s="84">
        <v>1.9767669999999999</v>
      </c>
      <c r="F61" s="84">
        <v>1.450922</v>
      </c>
      <c r="G61" s="84">
        <v>1.2895840000000001</v>
      </c>
      <c r="H61" s="232">
        <v>5363316</v>
      </c>
    </row>
    <row r="62" spans="2:8" ht="13.5" thickTop="1" x14ac:dyDescent="0.2">
      <c r="B62" s="171" t="s">
        <v>576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32"/>
  <sheetViews>
    <sheetView workbookViewId="0"/>
  </sheetViews>
  <sheetFormatPr baseColWidth="10" defaultRowHeight="12.75" x14ac:dyDescent="0.2"/>
  <cols>
    <col min="1" max="1" width="11.28515625" style="35" customWidth="1"/>
    <col min="2" max="2" width="33.85546875" style="35" customWidth="1"/>
    <col min="3" max="3" width="43.7109375" style="16" customWidth="1"/>
    <col min="4" max="5" width="39" style="16" customWidth="1"/>
    <col min="6" max="6" width="24.140625" style="16" customWidth="1"/>
    <col min="7" max="8" width="11.28515625" style="16" customWidth="1"/>
    <col min="9" max="20" width="11.28515625" style="35" customWidth="1"/>
    <col min="21" max="16384" width="11.42578125" style="35"/>
  </cols>
  <sheetData>
    <row r="2" spans="1:8" x14ac:dyDescent="0.2">
      <c r="A2" s="75" t="s">
        <v>338</v>
      </c>
    </row>
    <row r="3" spans="1:8" x14ac:dyDescent="0.2">
      <c r="A3" s="75" t="s">
        <v>339</v>
      </c>
    </row>
    <row r="4" spans="1:8" x14ac:dyDescent="0.2">
      <c r="A4" s="75" t="s">
        <v>560</v>
      </c>
    </row>
    <row r="5" spans="1:8" ht="13.5" thickBot="1" x14ac:dyDescent="0.25">
      <c r="A5" s="75"/>
    </row>
    <row r="6" spans="1:8" s="87" customFormat="1" ht="39.75" thickTop="1" thickBot="1" x14ac:dyDescent="0.3">
      <c r="B6" s="108"/>
      <c r="C6" s="45" t="s">
        <v>342</v>
      </c>
      <c r="D6" s="13" t="s">
        <v>340</v>
      </c>
      <c r="E6" s="13" t="s">
        <v>341</v>
      </c>
      <c r="F6" s="174" t="s">
        <v>503</v>
      </c>
      <c r="G6" s="86"/>
      <c r="H6" s="86"/>
    </row>
    <row r="7" spans="1:8" ht="13.5" thickTop="1" x14ac:dyDescent="0.2">
      <c r="B7" s="101" t="s">
        <v>343</v>
      </c>
      <c r="D7" s="66">
        <v>2.586576</v>
      </c>
      <c r="E7" s="66">
        <v>2.1181190000000001</v>
      </c>
      <c r="F7" s="100">
        <v>4.7046950000000001</v>
      </c>
    </row>
    <row r="8" spans="1:8" x14ac:dyDescent="0.2">
      <c r="B8" s="239" t="s">
        <v>344</v>
      </c>
      <c r="C8" s="89" t="s">
        <v>345</v>
      </c>
      <c r="D8" s="66">
        <v>0.87432699999999997</v>
      </c>
      <c r="E8" s="66">
        <v>0.88109999999999999</v>
      </c>
      <c r="F8" s="100">
        <v>1.7554270000000001</v>
      </c>
    </row>
    <row r="9" spans="1:8" x14ac:dyDescent="0.2">
      <c r="B9" s="239"/>
      <c r="C9" s="89" t="s">
        <v>346</v>
      </c>
      <c r="D9" s="66">
        <v>0</v>
      </c>
      <c r="E9" s="66">
        <v>0</v>
      </c>
      <c r="F9" s="100">
        <v>0</v>
      </c>
    </row>
    <row r="10" spans="1:8" x14ac:dyDescent="0.2">
      <c r="B10" s="239"/>
      <c r="C10" s="89" t="s">
        <v>347</v>
      </c>
      <c r="D10" s="66">
        <v>0</v>
      </c>
      <c r="E10" s="66">
        <v>0</v>
      </c>
      <c r="F10" s="100">
        <v>0</v>
      </c>
    </row>
    <row r="11" spans="1:8" ht="25.5" x14ac:dyDescent="0.2">
      <c r="B11" s="239"/>
      <c r="C11" s="89" t="s">
        <v>348</v>
      </c>
      <c r="D11" s="66">
        <v>0</v>
      </c>
      <c r="E11" s="66">
        <v>0</v>
      </c>
      <c r="F11" s="100">
        <v>0</v>
      </c>
    </row>
    <row r="12" spans="1:8" ht="25.5" x14ac:dyDescent="0.2">
      <c r="B12" s="239"/>
      <c r="C12" s="89" t="s">
        <v>349</v>
      </c>
      <c r="D12" s="66">
        <v>0</v>
      </c>
      <c r="E12" s="66">
        <v>0</v>
      </c>
      <c r="F12" s="100">
        <v>0</v>
      </c>
    </row>
    <row r="13" spans="1:8" x14ac:dyDescent="0.2">
      <c r="B13" s="239" t="s">
        <v>350</v>
      </c>
      <c r="C13" s="86" t="s">
        <v>351</v>
      </c>
      <c r="D13" s="66">
        <v>0.15498400000000001</v>
      </c>
      <c r="E13" s="66">
        <v>0.33759499999999998</v>
      </c>
      <c r="F13" s="100">
        <v>0.49257899999999999</v>
      </c>
    </row>
    <row r="14" spans="1:8" x14ac:dyDescent="0.2">
      <c r="B14" s="239"/>
      <c r="C14" s="86" t="s">
        <v>352</v>
      </c>
      <c r="D14" s="66">
        <v>0</v>
      </c>
      <c r="E14" s="66">
        <v>0</v>
      </c>
      <c r="F14" s="100">
        <v>0</v>
      </c>
    </row>
    <row r="15" spans="1:8" x14ac:dyDescent="0.2">
      <c r="B15" s="239" t="s">
        <v>353</v>
      </c>
      <c r="C15" s="89" t="s">
        <v>354</v>
      </c>
      <c r="D15" s="66">
        <v>0.729271</v>
      </c>
      <c r="E15" s="66">
        <v>0.496035</v>
      </c>
      <c r="F15" s="100">
        <v>1.225306</v>
      </c>
    </row>
    <row r="16" spans="1:8" x14ac:dyDescent="0.2">
      <c r="B16" s="239"/>
      <c r="C16" s="89" t="s">
        <v>355</v>
      </c>
      <c r="D16" s="66">
        <v>0</v>
      </c>
      <c r="E16" s="66">
        <v>0</v>
      </c>
      <c r="F16" s="100">
        <v>0</v>
      </c>
    </row>
    <row r="17" spans="2:6" x14ac:dyDescent="0.2">
      <c r="B17" s="239"/>
      <c r="C17" s="89" t="s">
        <v>356</v>
      </c>
      <c r="D17" s="66">
        <v>0</v>
      </c>
      <c r="E17" s="66">
        <v>0</v>
      </c>
      <c r="F17" s="100">
        <v>0</v>
      </c>
    </row>
    <row r="18" spans="2:6" ht="25.5" x14ac:dyDescent="0.2">
      <c r="B18" s="239"/>
      <c r="C18" s="89" t="s">
        <v>357</v>
      </c>
      <c r="D18" s="66">
        <v>0</v>
      </c>
      <c r="E18" s="66">
        <v>0</v>
      </c>
      <c r="F18" s="100">
        <v>0</v>
      </c>
    </row>
    <row r="19" spans="2:6" x14ac:dyDescent="0.2">
      <c r="B19" s="239" t="s">
        <v>358</v>
      </c>
      <c r="C19" s="89" t="s">
        <v>359</v>
      </c>
      <c r="D19" s="66">
        <v>0.25850699999999999</v>
      </c>
      <c r="E19" s="66">
        <v>1.6975000000000001E-2</v>
      </c>
      <c r="F19" s="100">
        <v>0.275482</v>
      </c>
    </row>
    <row r="20" spans="2:6" x14ac:dyDescent="0.2">
      <c r="B20" s="239"/>
      <c r="C20" s="89" t="s">
        <v>360</v>
      </c>
      <c r="D20" s="66">
        <v>0</v>
      </c>
      <c r="E20" s="66">
        <v>0</v>
      </c>
      <c r="F20" s="100">
        <v>0</v>
      </c>
    </row>
    <row r="21" spans="2:6" x14ac:dyDescent="0.2">
      <c r="B21" s="239"/>
      <c r="C21" s="89" t="s">
        <v>361</v>
      </c>
      <c r="D21" s="66">
        <v>0</v>
      </c>
      <c r="E21" s="66">
        <v>0</v>
      </c>
      <c r="F21" s="100">
        <v>0</v>
      </c>
    </row>
    <row r="22" spans="2:6" x14ac:dyDescent="0.2">
      <c r="B22" s="239"/>
      <c r="C22" s="89" t="s">
        <v>362</v>
      </c>
      <c r="D22" s="66">
        <v>0</v>
      </c>
      <c r="E22" s="66">
        <v>0</v>
      </c>
      <c r="F22" s="100">
        <v>0</v>
      </c>
    </row>
    <row r="23" spans="2:6" x14ac:dyDescent="0.2">
      <c r="B23" s="239"/>
      <c r="C23" s="89" t="s">
        <v>363</v>
      </c>
      <c r="D23" s="66">
        <v>0</v>
      </c>
      <c r="E23" s="66">
        <v>0</v>
      </c>
      <c r="F23" s="100">
        <v>0</v>
      </c>
    </row>
    <row r="24" spans="2:6" ht="25.5" x14ac:dyDescent="0.2">
      <c r="B24" s="239"/>
      <c r="C24" s="89" t="s">
        <v>364</v>
      </c>
      <c r="D24" s="66">
        <v>0</v>
      </c>
      <c r="E24" s="66">
        <v>0</v>
      </c>
      <c r="F24" s="100">
        <v>0</v>
      </c>
    </row>
    <row r="25" spans="2:6" ht="38.25" x14ac:dyDescent="0.2">
      <c r="B25" s="239"/>
      <c r="C25" s="89" t="s">
        <v>365</v>
      </c>
      <c r="D25" s="66">
        <v>0</v>
      </c>
      <c r="E25" s="66">
        <v>0</v>
      </c>
      <c r="F25" s="100">
        <v>0</v>
      </c>
    </row>
    <row r="26" spans="2:6" x14ac:dyDescent="0.2">
      <c r="B26" s="239" t="s">
        <v>366</v>
      </c>
      <c r="C26" s="89" t="s">
        <v>367</v>
      </c>
      <c r="D26" s="66">
        <v>0.273706</v>
      </c>
      <c r="E26" s="66">
        <v>8.4064E-2</v>
      </c>
      <c r="F26" s="100">
        <v>0.35777000000000003</v>
      </c>
    </row>
    <row r="27" spans="2:6" x14ac:dyDescent="0.2">
      <c r="B27" s="239"/>
      <c r="C27" s="89" t="s">
        <v>368</v>
      </c>
      <c r="D27" s="66">
        <v>0</v>
      </c>
      <c r="E27" s="66">
        <v>0</v>
      </c>
      <c r="F27" s="100">
        <v>0</v>
      </c>
    </row>
    <row r="28" spans="2:6" x14ac:dyDescent="0.2">
      <c r="B28" s="239" t="s">
        <v>369</v>
      </c>
      <c r="C28" s="89" t="s">
        <v>370</v>
      </c>
      <c r="D28" s="66">
        <v>0.29578100000000002</v>
      </c>
      <c r="E28" s="66">
        <v>0.30235000000000001</v>
      </c>
      <c r="F28" s="100">
        <v>0.59813099999999997</v>
      </c>
    </row>
    <row r="29" spans="2:6" ht="13.5" thickBot="1" x14ac:dyDescent="0.25">
      <c r="B29" s="239"/>
      <c r="C29" s="89" t="s">
        <v>85</v>
      </c>
      <c r="D29" s="66">
        <v>0</v>
      </c>
      <c r="E29" s="66">
        <v>0</v>
      </c>
      <c r="F29" s="100">
        <v>0</v>
      </c>
    </row>
    <row r="30" spans="2:6" ht="13.5" thickTop="1" x14ac:dyDescent="0.2">
      <c r="B30" s="142" t="s">
        <v>60</v>
      </c>
      <c r="C30" s="158"/>
      <c r="D30" s="159"/>
      <c r="E30" s="159"/>
      <c r="F30" s="140">
        <v>4.7046950000000001</v>
      </c>
    </row>
    <row r="31" spans="2:6" ht="13.5" thickBot="1" x14ac:dyDescent="0.25">
      <c r="B31" s="144" t="s">
        <v>84</v>
      </c>
      <c r="C31" s="92"/>
      <c r="D31" s="107">
        <v>9.1197490000000005</v>
      </c>
      <c r="E31" s="107">
        <v>2.8532109999999999</v>
      </c>
      <c r="F31" s="156">
        <v>11.97296</v>
      </c>
    </row>
    <row r="32" spans="2:6" ht="13.5" thickTop="1" x14ac:dyDescent="0.2">
      <c r="B32" s="171" t="s">
        <v>576</v>
      </c>
    </row>
  </sheetData>
  <mergeCells count="6">
    <mergeCell ref="B26:B27"/>
    <mergeCell ref="B28:B29"/>
    <mergeCell ref="B15:B18"/>
    <mergeCell ref="B19:B25"/>
    <mergeCell ref="B8:B12"/>
    <mergeCell ref="B13:B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20"/>
  <sheetViews>
    <sheetView workbookViewId="0"/>
  </sheetViews>
  <sheetFormatPr baseColWidth="10" defaultRowHeight="12.75" x14ac:dyDescent="0.2"/>
  <cols>
    <col min="1" max="1" width="11.42578125" style="35"/>
    <col min="2" max="2" width="43.42578125" style="17" customWidth="1"/>
    <col min="3" max="3" width="53.42578125" style="17" customWidth="1"/>
    <col min="4" max="7" width="12.7109375" style="35" customWidth="1"/>
    <col min="8" max="8" width="13.5703125" style="35" bestFit="1" customWidth="1"/>
    <col min="9" max="16384" width="11.42578125" style="35"/>
  </cols>
  <sheetData>
    <row r="2" spans="1:8" x14ac:dyDescent="0.2">
      <c r="A2" s="75" t="s">
        <v>567</v>
      </c>
    </row>
    <row r="3" spans="1:8" x14ac:dyDescent="0.2">
      <c r="A3" s="75" t="s">
        <v>568</v>
      </c>
    </row>
    <row r="4" spans="1:8" x14ac:dyDescent="0.2">
      <c r="A4" s="75" t="s">
        <v>560</v>
      </c>
    </row>
    <row r="5" spans="1:8" ht="13.5" thickBot="1" x14ac:dyDescent="0.25">
      <c r="A5" s="75"/>
    </row>
    <row r="6" spans="1:8" ht="16.5" customHeight="1" thickTop="1" thickBot="1" x14ac:dyDescent="0.25">
      <c r="B6" s="44" t="s">
        <v>298</v>
      </c>
      <c r="C6" s="13" t="s">
        <v>19</v>
      </c>
      <c r="D6" s="13" t="s">
        <v>3</v>
      </c>
      <c r="E6" s="13" t="s">
        <v>12</v>
      </c>
      <c r="F6" s="13" t="s">
        <v>485</v>
      </c>
      <c r="G6" s="13" t="s">
        <v>67</v>
      </c>
      <c r="H6" s="174" t="s">
        <v>503</v>
      </c>
    </row>
    <row r="7" spans="1:8" s="17" customFormat="1" ht="13.5" thickTop="1" x14ac:dyDescent="0.2">
      <c r="B7" s="32" t="s">
        <v>480</v>
      </c>
      <c r="C7" s="81" t="s">
        <v>481</v>
      </c>
      <c r="D7" s="117">
        <v>3.0270000000000002E-3</v>
      </c>
      <c r="E7" s="117">
        <v>0</v>
      </c>
      <c r="F7" s="117">
        <v>0</v>
      </c>
      <c r="G7" s="117">
        <v>2.1867000000000001E-2</v>
      </c>
      <c r="H7" s="123">
        <v>2.4895E-2</v>
      </c>
    </row>
    <row r="8" spans="1:8" s="17" customFormat="1" x14ac:dyDescent="0.2">
      <c r="B8" s="237" t="s">
        <v>77</v>
      </c>
      <c r="C8" s="89" t="s">
        <v>77</v>
      </c>
      <c r="D8" s="117">
        <v>0</v>
      </c>
      <c r="E8" s="117">
        <v>1.7371999999999999E-2</v>
      </c>
      <c r="F8" s="117">
        <v>0</v>
      </c>
      <c r="G8" s="117">
        <v>3.1280000000000001E-3</v>
      </c>
      <c r="H8" s="123">
        <v>2.0500000000000001E-2</v>
      </c>
    </row>
    <row r="9" spans="1:8" s="17" customFormat="1" x14ac:dyDescent="0.2">
      <c r="B9" s="237"/>
      <c r="C9" s="89" t="s">
        <v>482</v>
      </c>
      <c r="D9" s="117">
        <v>0</v>
      </c>
      <c r="E9" s="117">
        <v>6.6610000000000003E-2</v>
      </c>
      <c r="F9" s="117">
        <v>0</v>
      </c>
      <c r="G9" s="117">
        <v>1.4798E-2</v>
      </c>
      <c r="H9" s="123">
        <v>8.1407999999999994E-2</v>
      </c>
    </row>
    <row r="10" spans="1:8" s="17" customFormat="1" x14ac:dyDescent="0.2">
      <c r="B10" s="124" t="s">
        <v>483</v>
      </c>
      <c r="C10" s="89" t="s">
        <v>484</v>
      </c>
      <c r="D10" s="117">
        <v>4.0330000000000001E-3</v>
      </c>
      <c r="E10" s="117">
        <v>1.3446E-2</v>
      </c>
      <c r="F10" s="117">
        <v>2.0799999999999999E-4</v>
      </c>
      <c r="G10" s="117">
        <v>0</v>
      </c>
      <c r="H10" s="123">
        <v>1.7687000000000001E-2</v>
      </c>
    </row>
    <row r="11" spans="1:8" s="17" customFormat="1" x14ac:dyDescent="0.2">
      <c r="B11" s="237" t="s">
        <v>486</v>
      </c>
      <c r="C11" s="89" t="s">
        <v>487</v>
      </c>
      <c r="D11" s="117">
        <v>8.2600000000000002E-4</v>
      </c>
      <c r="E11" s="117">
        <v>5.4390000000000003E-3</v>
      </c>
      <c r="F11" s="117">
        <v>0</v>
      </c>
      <c r="G11" s="117">
        <v>9.7149999999999997E-3</v>
      </c>
      <c r="H11" s="123">
        <v>1.5980000000000001E-2</v>
      </c>
    </row>
    <row r="12" spans="1:8" s="17" customFormat="1" ht="25.5" x14ac:dyDescent="0.2">
      <c r="B12" s="237"/>
      <c r="C12" s="89" t="s">
        <v>494</v>
      </c>
      <c r="D12" s="117">
        <v>0</v>
      </c>
      <c r="E12" s="117">
        <v>7.7173000000000005E-2</v>
      </c>
      <c r="F12" s="117">
        <v>0</v>
      </c>
      <c r="G12" s="117">
        <v>0</v>
      </c>
      <c r="H12" s="123">
        <v>7.7173000000000005E-2</v>
      </c>
    </row>
    <row r="13" spans="1:8" x14ac:dyDescent="0.2">
      <c r="B13" s="125" t="s">
        <v>488</v>
      </c>
      <c r="C13" s="89" t="s">
        <v>478</v>
      </c>
      <c r="D13" s="117">
        <v>0</v>
      </c>
      <c r="E13" s="117">
        <v>8.489E-3</v>
      </c>
      <c r="F13" s="117">
        <v>0</v>
      </c>
      <c r="G13" s="117">
        <v>3.9890000000000004E-3</v>
      </c>
      <c r="H13" s="123">
        <v>1.2478E-2</v>
      </c>
    </row>
    <row r="14" spans="1:8" ht="30" customHeight="1" x14ac:dyDescent="0.2">
      <c r="B14" s="237" t="s">
        <v>489</v>
      </c>
      <c r="C14" s="89" t="s">
        <v>490</v>
      </c>
      <c r="D14" s="117">
        <v>0</v>
      </c>
      <c r="E14" s="117">
        <v>1.255E-3</v>
      </c>
      <c r="F14" s="117">
        <v>0</v>
      </c>
      <c r="G14" s="117">
        <v>1.2881E-2</v>
      </c>
      <c r="H14" s="123">
        <v>1.4135999999999999E-2</v>
      </c>
    </row>
    <row r="15" spans="1:8" ht="30" customHeight="1" x14ac:dyDescent="0.2">
      <c r="B15" s="237"/>
      <c r="C15" s="50" t="s">
        <v>491</v>
      </c>
      <c r="D15" s="117">
        <v>0</v>
      </c>
      <c r="E15" s="117">
        <v>0.112958</v>
      </c>
      <c r="F15" s="117">
        <v>0</v>
      </c>
      <c r="G15" s="117">
        <v>0.130941</v>
      </c>
      <c r="H15" s="123">
        <v>0.243899</v>
      </c>
    </row>
    <row r="16" spans="1:8" x14ac:dyDescent="0.2">
      <c r="B16" s="237" t="s">
        <v>492</v>
      </c>
      <c r="C16" s="89" t="s">
        <v>64</v>
      </c>
      <c r="D16" s="117">
        <v>0</v>
      </c>
      <c r="E16" s="117">
        <v>0</v>
      </c>
      <c r="F16" s="117">
        <v>0</v>
      </c>
      <c r="G16" s="117">
        <v>7.9201999999999995E-2</v>
      </c>
      <c r="H16" s="123">
        <v>7.9201999999999995E-2</v>
      </c>
    </row>
    <row r="17" spans="2:8" ht="13.5" thickBot="1" x14ac:dyDescent="0.25">
      <c r="B17" s="237"/>
      <c r="C17" s="89" t="s">
        <v>493</v>
      </c>
      <c r="D17" s="117">
        <v>2.2022E-2</v>
      </c>
      <c r="E17" s="117">
        <v>1.8622E-2</v>
      </c>
      <c r="F17" s="117">
        <v>0</v>
      </c>
      <c r="G17" s="117">
        <v>1.6681000000000001E-2</v>
      </c>
      <c r="H17" s="123">
        <v>5.7325000000000001E-2</v>
      </c>
    </row>
    <row r="18" spans="2:8" ht="13.5" thickTop="1" x14ac:dyDescent="0.2">
      <c r="B18" s="142" t="s">
        <v>60</v>
      </c>
      <c r="C18" s="158"/>
      <c r="D18" s="168"/>
      <c r="E18" s="168"/>
      <c r="F18" s="168"/>
      <c r="G18" s="168"/>
      <c r="H18" s="149">
        <v>0.64468300000000001</v>
      </c>
    </row>
    <row r="19" spans="2:8" ht="13.5" thickBot="1" x14ac:dyDescent="0.25">
      <c r="B19" s="144" t="s">
        <v>84</v>
      </c>
      <c r="C19" s="126"/>
      <c r="D19" s="127">
        <v>0</v>
      </c>
      <c r="E19" s="127">
        <v>0</v>
      </c>
      <c r="F19" s="127">
        <v>0</v>
      </c>
      <c r="G19" s="127">
        <v>0</v>
      </c>
      <c r="H19" s="167">
        <v>4.3319409999999996</v>
      </c>
    </row>
    <row r="20" spans="2:8" ht="13.5" thickTop="1" x14ac:dyDescent="0.2">
      <c r="B20" s="171" t="s">
        <v>576</v>
      </c>
    </row>
  </sheetData>
  <mergeCells count="4">
    <mergeCell ref="B11:B12"/>
    <mergeCell ref="B8:B9"/>
    <mergeCell ref="B14:B15"/>
    <mergeCell ref="B16:B17"/>
  </mergeCells>
  <pageMargins left="0.7" right="0.7" top="0.75" bottom="0.75" header="0.3" footer="0.3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Inversión agregada</vt:lpstr>
      <vt:lpstr>Fuentes de financiación</vt:lpstr>
      <vt:lpstr>Programas</vt:lpstr>
      <vt:lpstr>BOGOTÁ</vt:lpstr>
      <vt:lpstr>BARRANQUILLA</vt:lpstr>
      <vt:lpstr>MEDELLÍN</vt:lpstr>
      <vt:lpstr>SANTA MARTA</vt:lpstr>
      <vt:lpstr>CALI</vt:lpstr>
      <vt:lpstr>CARTAGENA</vt:lpstr>
      <vt:lpstr>PEREIRA</vt:lpstr>
      <vt:lpstr>CÚCUTA</vt:lpstr>
      <vt:lpstr>BUCARAMANGA</vt:lpstr>
      <vt:lpstr>MONTERÍA</vt:lpstr>
      <vt:lpstr>VALLEDUPAR</vt:lpstr>
      <vt:lpstr>PASTO</vt:lpstr>
      <vt:lpstr>IBAGUÉ</vt:lpstr>
      <vt:lpstr>NEIVA</vt:lpstr>
      <vt:lpstr>VILLAVICENCIO</vt:lpstr>
      <vt:lpstr>MANIZALES</vt:lpstr>
      <vt:lpstr>TUNJA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2018-06-21T21:00:47Z</dcterms:modified>
</cp:coreProperties>
</file>